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1'!$A$7:$CV$186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1'!$4:$7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M186" i="1" l="1"/>
  <c r="CS185" i="1"/>
  <c r="CU185" i="1" s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L185" i="1"/>
  <c r="CS184" i="1"/>
  <c r="CU184" i="1" s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L184" i="1"/>
  <c r="CS183" i="1"/>
  <c r="CU183" i="1" s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L183" i="1"/>
  <c r="CS182" i="1"/>
  <c r="CU182" i="1" s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L182" i="1"/>
  <c r="CS181" i="1"/>
  <c r="CU181" i="1" s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L181" i="1"/>
  <c r="CS180" i="1"/>
  <c r="CU180" i="1" s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L180" i="1"/>
  <c r="CS179" i="1"/>
  <c r="AT179" i="1"/>
  <c r="CT179" i="1" s="1"/>
  <c r="CS178" i="1"/>
  <c r="AT178" i="1"/>
  <c r="CT178" i="1" s="1"/>
  <c r="CS177" i="1"/>
  <c r="CU177" i="1" s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L177" i="1"/>
  <c r="CS176" i="1"/>
  <c r="CU176" i="1" s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L176" i="1"/>
  <c r="CS175" i="1"/>
  <c r="CU175" i="1" s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L175" i="1"/>
  <c r="CS174" i="1"/>
  <c r="CR174" i="1"/>
  <c r="CR173" i="1" s="1"/>
  <c r="CP174" i="1"/>
  <c r="CN174" i="1"/>
  <c r="CN173" i="1" s="1"/>
  <c r="CL174" i="1"/>
  <c r="CL173" i="1" s="1"/>
  <c r="CJ174" i="1"/>
  <c r="CH174" i="1"/>
  <c r="CF174" i="1"/>
  <c r="CF173" i="1" s="1"/>
  <c r="CD174" i="1"/>
  <c r="CD173" i="1" s="1"/>
  <c r="CB174" i="1"/>
  <c r="BZ174" i="1"/>
  <c r="BX174" i="1"/>
  <c r="BX173" i="1" s="1"/>
  <c r="BV174" i="1"/>
  <c r="BV173" i="1" s="1"/>
  <c r="BT174" i="1"/>
  <c r="BR174" i="1"/>
  <c r="BP174" i="1"/>
  <c r="BP173" i="1" s="1"/>
  <c r="BN174" i="1"/>
  <c r="BN173" i="1" s="1"/>
  <c r="BL174" i="1"/>
  <c r="BJ174" i="1"/>
  <c r="BH174" i="1"/>
  <c r="BH173" i="1" s="1"/>
  <c r="BF174" i="1"/>
  <c r="BF173" i="1" s="1"/>
  <c r="BD174" i="1"/>
  <c r="BB174" i="1"/>
  <c r="AZ174" i="1"/>
  <c r="AZ173" i="1" s="1"/>
  <c r="AX174" i="1"/>
  <c r="AX173" i="1" s="1"/>
  <c r="AV174" i="1"/>
  <c r="AT174" i="1"/>
  <c r="AR174" i="1"/>
  <c r="AR173" i="1" s="1"/>
  <c r="AP174" i="1"/>
  <c r="AP173" i="1" s="1"/>
  <c r="AN174" i="1"/>
  <c r="AL174" i="1"/>
  <c r="AJ174" i="1"/>
  <c r="AJ173" i="1" s="1"/>
  <c r="AH174" i="1"/>
  <c r="AH173" i="1" s="1"/>
  <c r="AF174" i="1"/>
  <c r="AD174" i="1"/>
  <c r="AB174" i="1"/>
  <c r="AB173" i="1" s="1"/>
  <c r="Z174" i="1"/>
  <c r="Z173" i="1" s="1"/>
  <c r="X174" i="1"/>
  <c r="V174" i="1"/>
  <c r="T174" i="1"/>
  <c r="T173" i="1" s="1"/>
  <c r="R174" i="1"/>
  <c r="R173" i="1" s="1"/>
  <c r="P174" i="1"/>
  <c r="N174" i="1"/>
  <c r="L174" i="1"/>
  <c r="L173" i="1" s="1"/>
  <c r="CQ173" i="1"/>
  <c r="CO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K173" i="1"/>
  <c r="CS172" i="1"/>
  <c r="CU172" i="1" s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L172" i="1"/>
  <c r="CS171" i="1"/>
  <c r="CU171" i="1" s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L171" i="1"/>
  <c r="CS170" i="1"/>
  <c r="CU170" i="1" s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L170" i="1"/>
  <c r="CS169" i="1"/>
  <c r="CU169" i="1" s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L169" i="1"/>
  <c r="CS168" i="1"/>
  <c r="CU168" i="1" s="1"/>
  <c r="CR168" i="1"/>
  <c r="CR167" i="1" s="1"/>
  <c r="CP168" i="1"/>
  <c r="CN168" i="1"/>
  <c r="CN167" i="1" s="1"/>
  <c r="CL168" i="1"/>
  <c r="CL167" i="1" s="1"/>
  <c r="CJ168" i="1"/>
  <c r="CH168" i="1"/>
  <c r="CH167" i="1" s="1"/>
  <c r="CF168" i="1"/>
  <c r="CD168" i="1"/>
  <c r="CD167" i="1" s="1"/>
  <c r="CB168" i="1"/>
  <c r="BZ168" i="1"/>
  <c r="BZ167" i="1" s="1"/>
  <c r="BX168" i="1"/>
  <c r="BX167" i="1" s="1"/>
  <c r="BV168" i="1"/>
  <c r="BV167" i="1" s="1"/>
  <c r="BT168" i="1"/>
  <c r="BR168" i="1"/>
  <c r="BR167" i="1" s="1"/>
  <c r="BP168" i="1"/>
  <c r="BP167" i="1" s="1"/>
  <c r="BN168" i="1"/>
  <c r="BN167" i="1" s="1"/>
  <c r="BL168" i="1"/>
  <c r="BL167" i="1" s="1"/>
  <c r="BJ168" i="1"/>
  <c r="BJ167" i="1" s="1"/>
  <c r="BH168" i="1"/>
  <c r="BF168" i="1"/>
  <c r="BF167" i="1" s="1"/>
  <c r="BD168" i="1"/>
  <c r="BB168" i="1"/>
  <c r="BB167" i="1" s="1"/>
  <c r="AZ168" i="1"/>
  <c r="AZ167" i="1" s="1"/>
  <c r="AX168" i="1"/>
  <c r="AX167" i="1" s="1"/>
  <c r="AV168" i="1"/>
  <c r="AV167" i="1" s="1"/>
  <c r="AT168" i="1"/>
  <c r="AT167" i="1" s="1"/>
  <c r="AR168" i="1"/>
  <c r="AP168" i="1"/>
  <c r="AP167" i="1" s="1"/>
  <c r="AN168" i="1"/>
  <c r="AL168" i="1"/>
  <c r="AL167" i="1" s="1"/>
  <c r="AJ168" i="1"/>
  <c r="AH168" i="1"/>
  <c r="AH167" i="1" s="1"/>
  <c r="AF168" i="1"/>
  <c r="AD168" i="1"/>
  <c r="AD167" i="1" s="1"/>
  <c r="AB168" i="1"/>
  <c r="AB167" i="1" s="1"/>
  <c r="Z168" i="1"/>
  <c r="Z167" i="1" s="1"/>
  <c r="X168" i="1"/>
  <c r="V168" i="1"/>
  <c r="V167" i="1" s="1"/>
  <c r="T168" i="1"/>
  <c r="R168" i="1"/>
  <c r="R167" i="1" s="1"/>
  <c r="P168" i="1"/>
  <c r="N168" i="1"/>
  <c r="N167" i="1" s="1"/>
  <c r="L168" i="1"/>
  <c r="L167" i="1" s="1"/>
  <c r="CS167" i="1"/>
  <c r="CQ167" i="1"/>
  <c r="CO167" i="1"/>
  <c r="CK167" i="1"/>
  <c r="CI167" i="1"/>
  <c r="CG167" i="1"/>
  <c r="CF167" i="1"/>
  <c r="CE167" i="1"/>
  <c r="CC167" i="1"/>
  <c r="CB167" i="1"/>
  <c r="CA167" i="1"/>
  <c r="BY167" i="1"/>
  <c r="BW167" i="1"/>
  <c r="BU167" i="1"/>
  <c r="BS167" i="1"/>
  <c r="BQ167" i="1"/>
  <c r="BO167" i="1"/>
  <c r="BM167" i="1"/>
  <c r="BK167" i="1"/>
  <c r="BI167" i="1"/>
  <c r="BH167" i="1"/>
  <c r="BG167" i="1"/>
  <c r="BE167" i="1"/>
  <c r="BC167" i="1"/>
  <c r="BA167" i="1"/>
  <c r="AY167" i="1"/>
  <c r="AW167" i="1"/>
  <c r="AU167" i="1"/>
  <c r="AS167" i="1"/>
  <c r="AR167" i="1"/>
  <c r="AQ167" i="1"/>
  <c r="AO167" i="1"/>
  <c r="AM167" i="1"/>
  <c r="AK167" i="1"/>
  <c r="AJ167" i="1"/>
  <c r="AI167" i="1"/>
  <c r="AG167" i="1"/>
  <c r="AF167" i="1"/>
  <c r="AE167" i="1"/>
  <c r="AC167" i="1"/>
  <c r="AA167" i="1"/>
  <c r="Y167" i="1"/>
  <c r="W167" i="1"/>
  <c r="U167" i="1"/>
  <c r="T167" i="1"/>
  <c r="S167" i="1"/>
  <c r="Q167" i="1"/>
  <c r="P167" i="1"/>
  <c r="O167" i="1"/>
  <c r="M167" i="1"/>
  <c r="K167" i="1"/>
  <c r="CS166" i="1"/>
  <c r="CU166" i="1" s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L166" i="1"/>
  <c r="CS165" i="1"/>
  <c r="CU165" i="1" s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L165" i="1"/>
  <c r="CS164" i="1"/>
  <c r="CU164" i="1" s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L164" i="1"/>
  <c r="CS163" i="1"/>
  <c r="CS162" i="1" s="1"/>
  <c r="CR163" i="1"/>
  <c r="CP163" i="1"/>
  <c r="CN163" i="1"/>
  <c r="CL163" i="1"/>
  <c r="CL162" i="1" s="1"/>
  <c r="CJ163" i="1"/>
  <c r="CH163" i="1"/>
  <c r="CF163" i="1"/>
  <c r="CF162" i="1" s="1"/>
  <c r="CD163" i="1"/>
  <c r="CB163" i="1"/>
  <c r="BZ163" i="1"/>
  <c r="BX163" i="1"/>
  <c r="BX162" i="1" s="1"/>
  <c r="BV163" i="1"/>
  <c r="BV162" i="1" s="1"/>
  <c r="BT163" i="1"/>
  <c r="BR163" i="1"/>
  <c r="BP163" i="1"/>
  <c r="BN163" i="1"/>
  <c r="BN162" i="1" s="1"/>
  <c r="BL163" i="1"/>
  <c r="BJ163" i="1"/>
  <c r="BH163" i="1"/>
  <c r="BF163" i="1"/>
  <c r="BF162" i="1" s="1"/>
  <c r="BD163" i="1"/>
  <c r="BD162" i="1" s="1"/>
  <c r="BB163" i="1"/>
  <c r="AZ163" i="1"/>
  <c r="AX163" i="1"/>
  <c r="AX162" i="1" s="1"/>
  <c r="AV163" i="1"/>
  <c r="AT163" i="1"/>
  <c r="AR163" i="1"/>
  <c r="AP163" i="1"/>
  <c r="AP162" i="1" s="1"/>
  <c r="AN163" i="1"/>
  <c r="AN162" i="1" s="1"/>
  <c r="AL163" i="1"/>
  <c r="AJ163" i="1"/>
  <c r="AH163" i="1"/>
  <c r="AH162" i="1" s="1"/>
  <c r="AF163" i="1"/>
  <c r="AF162" i="1" s="1"/>
  <c r="AD163" i="1"/>
  <c r="AB163" i="1"/>
  <c r="Z163" i="1"/>
  <c r="Z162" i="1" s="1"/>
  <c r="X163" i="1"/>
  <c r="X162" i="1" s="1"/>
  <c r="V163" i="1"/>
  <c r="T163" i="1"/>
  <c r="R163" i="1"/>
  <c r="R162" i="1" s="1"/>
  <c r="P163" i="1"/>
  <c r="P162" i="1" s="1"/>
  <c r="N163" i="1"/>
  <c r="L163" i="1"/>
  <c r="CR162" i="1"/>
  <c r="CQ162" i="1"/>
  <c r="CO162" i="1"/>
  <c r="CN162" i="1"/>
  <c r="CK162" i="1"/>
  <c r="CI162" i="1"/>
  <c r="CG162" i="1"/>
  <c r="CE162" i="1"/>
  <c r="CD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V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K162" i="1"/>
  <c r="CS161" i="1"/>
  <c r="CU161" i="1" s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L161" i="1"/>
  <c r="CS160" i="1"/>
  <c r="CU160" i="1" s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L160" i="1"/>
  <c r="CS159" i="1"/>
  <c r="CU159" i="1" s="1"/>
  <c r="CR159" i="1"/>
  <c r="CP159" i="1"/>
  <c r="CN159" i="1"/>
  <c r="CN158" i="1" s="1"/>
  <c r="CL159" i="1"/>
  <c r="CJ159" i="1"/>
  <c r="CJ158" i="1" s="1"/>
  <c r="CH159" i="1"/>
  <c r="CF159" i="1"/>
  <c r="CF158" i="1" s="1"/>
  <c r="CD159" i="1"/>
  <c r="CD158" i="1" s="1"/>
  <c r="CB159" i="1"/>
  <c r="BZ159" i="1"/>
  <c r="BZ158" i="1" s="1"/>
  <c r="BX159" i="1"/>
  <c r="BX158" i="1" s="1"/>
  <c r="BV159" i="1"/>
  <c r="BV158" i="1" s="1"/>
  <c r="BT159" i="1"/>
  <c r="BT158" i="1" s="1"/>
  <c r="BR159" i="1"/>
  <c r="BR158" i="1" s="1"/>
  <c r="BP159" i="1"/>
  <c r="BP158" i="1" s="1"/>
  <c r="BN159" i="1"/>
  <c r="BN158" i="1" s="1"/>
  <c r="BL159" i="1"/>
  <c r="BL158" i="1" s="1"/>
  <c r="BJ159" i="1"/>
  <c r="BJ158" i="1" s="1"/>
  <c r="BH159" i="1"/>
  <c r="BH158" i="1" s="1"/>
  <c r="BF159" i="1"/>
  <c r="BF158" i="1" s="1"/>
  <c r="BD159" i="1"/>
  <c r="BD158" i="1" s="1"/>
  <c r="BB159" i="1"/>
  <c r="BB158" i="1" s="1"/>
  <c r="AZ159" i="1"/>
  <c r="AZ158" i="1" s="1"/>
  <c r="AX159" i="1"/>
  <c r="AV159" i="1"/>
  <c r="AT159" i="1"/>
  <c r="AT158" i="1" s="1"/>
  <c r="AR159" i="1"/>
  <c r="AR158" i="1" s="1"/>
  <c r="AP159" i="1"/>
  <c r="AN159" i="1"/>
  <c r="AN158" i="1" s="1"/>
  <c r="AL159" i="1"/>
  <c r="AJ159" i="1"/>
  <c r="AJ158" i="1" s="1"/>
  <c r="AH159" i="1"/>
  <c r="AH158" i="1" s="1"/>
  <c r="AF159" i="1"/>
  <c r="AF158" i="1" s="1"/>
  <c r="AD159" i="1"/>
  <c r="AD158" i="1" s="1"/>
  <c r="AB159" i="1"/>
  <c r="AB158" i="1" s="1"/>
  <c r="Z159" i="1"/>
  <c r="X159" i="1"/>
  <c r="V159" i="1"/>
  <c r="V158" i="1" s="1"/>
  <c r="T159" i="1"/>
  <c r="T158" i="1" s="1"/>
  <c r="R159" i="1"/>
  <c r="R158" i="1" s="1"/>
  <c r="P159" i="1"/>
  <c r="N159" i="1"/>
  <c r="N158" i="1" s="1"/>
  <c r="L159" i="1"/>
  <c r="CS158" i="1"/>
  <c r="CQ158" i="1"/>
  <c r="CP158" i="1"/>
  <c r="CO158" i="1"/>
  <c r="CL158" i="1"/>
  <c r="CK158" i="1"/>
  <c r="CI158" i="1"/>
  <c r="CH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X158" i="1"/>
  <c r="AW158" i="1"/>
  <c r="AU158" i="1"/>
  <c r="AS158" i="1"/>
  <c r="AQ158" i="1"/>
  <c r="AP158" i="1"/>
  <c r="AO158" i="1"/>
  <c r="AM158" i="1"/>
  <c r="AL158" i="1"/>
  <c r="AK158" i="1"/>
  <c r="AI158" i="1"/>
  <c r="AG158" i="1"/>
  <c r="AE158" i="1"/>
  <c r="AC158" i="1"/>
  <c r="AA158" i="1"/>
  <c r="Z158" i="1"/>
  <c r="Y158" i="1"/>
  <c r="W158" i="1"/>
  <c r="U158" i="1"/>
  <c r="S158" i="1"/>
  <c r="Q158" i="1"/>
  <c r="O158" i="1"/>
  <c r="M158" i="1"/>
  <c r="K158" i="1"/>
  <c r="CS157" i="1"/>
  <c r="CS156" i="1" s="1"/>
  <c r="CR157" i="1"/>
  <c r="CR156" i="1" s="1"/>
  <c r="CP157" i="1"/>
  <c r="CP156" i="1" s="1"/>
  <c r="CN157" i="1"/>
  <c r="CL157" i="1"/>
  <c r="CL156" i="1" s="1"/>
  <c r="CJ157" i="1"/>
  <c r="CJ156" i="1" s="1"/>
  <c r="CH157" i="1"/>
  <c r="CH156" i="1" s="1"/>
  <c r="CF157" i="1"/>
  <c r="CF156" i="1" s="1"/>
  <c r="CD157" i="1"/>
  <c r="CD156" i="1" s="1"/>
  <c r="CB157" i="1"/>
  <c r="BZ157" i="1"/>
  <c r="BZ156" i="1" s="1"/>
  <c r="BX157" i="1"/>
  <c r="BX156" i="1" s="1"/>
  <c r="BV157" i="1"/>
  <c r="BV156" i="1" s="1"/>
  <c r="BT157" i="1"/>
  <c r="BT156" i="1" s="1"/>
  <c r="BR157" i="1"/>
  <c r="BR156" i="1" s="1"/>
  <c r="BP157" i="1"/>
  <c r="BP156" i="1" s="1"/>
  <c r="BN157" i="1"/>
  <c r="BN156" i="1" s="1"/>
  <c r="BL157" i="1"/>
  <c r="BL156" i="1" s="1"/>
  <c r="BJ157" i="1"/>
  <c r="BJ156" i="1" s="1"/>
  <c r="BH157" i="1"/>
  <c r="BH156" i="1" s="1"/>
  <c r="BF157" i="1"/>
  <c r="BF156" i="1" s="1"/>
  <c r="BD157" i="1"/>
  <c r="BD156" i="1" s="1"/>
  <c r="BB157" i="1"/>
  <c r="BB156" i="1" s="1"/>
  <c r="AZ157" i="1"/>
  <c r="AZ156" i="1" s="1"/>
  <c r="AX157" i="1"/>
  <c r="AX156" i="1" s="1"/>
  <c r="AV157" i="1"/>
  <c r="AV156" i="1" s="1"/>
  <c r="AT157" i="1"/>
  <c r="AT156" i="1" s="1"/>
  <c r="AR157" i="1"/>
  <c r="AR156" i="1" s="1"/>
  <c r="AP157" i="1"/>
  <c r="AP156" i="1" s="1"/>
  <c r="AN157" i="1"/>
  <c r="AN156" i="1" s="1"/>
  <c r="AL157" i="1"/>
  <c r="AL156" i="1" s="1"/>
  <c r="AJ157" i="1"/>
  <c r="AJ156" i="1" s="1"/>
  <c r="AH157" i="1"/>
  <c r="AH156" i="1" s="1"/>
  <c r="AF157" i="1"/>
  <c r="AF156" i="1" s="1"/>
  <c r="AD157" i="1"/>
  <c r="AD156" i="1" s="1"/>
  <c r="AB157" i="1"/>
  <c r="AB156" i="1" s="1"/>
  <c r="Z157" i="1"/>
  <c r="Z156" i="1" s="1"/>
  <c r="X157" i="1"/>
  <c r="V157" i="1"/>
  <c r="V156" i="1" s="1"/>
  <c r="T157" i="1"/>
  <c r="T156" i="1" s="1"/>
  <c r="R157" i="1"/>
  <c r="R156" i="1" s="1"/>
  <c r="P157" i="1"/>
  <c r="P156" i="1" s="1"/>
  <c r="N157" i="1"/>
  <c r="L157" i="1"/>
  <c r="L156" i="1" s="1"/>
  <c r="CQ156" i="1"/>
  <c r="CO156" i="1"/>
  <c r="CN156" i="1"/>
  <c r="CK156" i="1"/>
  <c r="CI156" i="1"/>
  <c r="CG156" i="1"/>
  <c r="CE156" i="1"/>
  <c r="CC156" i="1"/>
  <c r="CB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X156" i="1"/>
  <c r="W156" i="1"/>
  <c r="U156" i="1"/>
  <c r="S156" i="1"/>
  <c r="Q156" i="1"/>
  <c r="O156" i="1"/>
  <c r="M156" i="1"/>
  <c r="K156" i="1"/>
  <c r="CS155" i="1"/>
  <c r="CU155" i="1" s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L155" i="1"/>
  <c r="CS154" i="1"/>
  <c r="CU154" i="1" s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L154" i="1"/>
  <c r="CS153" i="1"/>
  <c r="CU153" i="1" s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L153" i="1"/>
  <c r="CS152" i="1"/>
  <c r="CU152" i="1" s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L152" i="1"/>
  <c r="CS151" i="1"/>
  <c r="CU151" i="1" s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L151" i="1"/>
  <c r="CS150" i="1"/>
  <c r="CU150" i="1" s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L150" i="1"/>
  <c r="CS149" i="1"/>
  <c r="CU149" i="1" s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L149" i="1"/>
  <c r="CS148" i="1"/>
  <c r="CU148" i="1" s="1"/>
  <c r="CR148" i="1"/>
  <c r="CP148" i="1"/>
  <c r="CN148" i="1"/>
  <c r="CN147" i="1" s="1"/>
  <c r="CL148" i="1"/>
  <c r="CJ148" i="1"/>
  <c r="CH148" i="1"/>
  <c r="CF148" i="1"/>
  <c r="CF147" i="1" s="1"/>
  <c r="CD148" i="1"/>
  <c r="CD147" i="1" s="1"/>
  <c r="CB148" i="1"/>
  <c r="BZ148" i="1"/>
  <c r="BZ147" i="1" s="1"/>
  <c r="BX148" i="1"/>
  <c r="BX147" i="1" s="1"/>
  <c r="BV148" i="1"/>
  <c r="BV147" i="1" s="1"/>
  <c r="BT148" i="1"/>
  <c r="BR148" i="1"/>
  <c r="BP148" i="1"/>
  <c r="BP147" i="1" s="1"/>
  <c r="BN148" i="1"/>
  <c r="BN147" i="1" s="1"/>
  <c r="BL148" i="1"/>
  <c r="BJ148" i="1"/>
  <c r="BJ147" i="1" s="1"/>
  <c r="BH148" i="1"/>
  <c r="BH147" i="1" s="1"/>
  <c r="BF148" i="1"/>
  <c r="BF147" i="1" s="1"/>
  <c r="BD148" i="1"/>
  <c r="BB148" i="1"/>
  <c r="AZ148" i="1"/>
  <c r="AZ147" i="1" s="1"/>
  <c r="AX148" i="1"/>
  <c r="AX147" i="1" s="1"/>
  <c r="AV148" i="1"/>
  <c r="AT148" i="1"/>
  <c r="AT147" i="1" s="1"/>
  <c r="AR148" i="1"/>
  <c r="AR147" i="1" s="1"/>
  <c r="AP148" i="1"/>
  <c r="AP147" i="1" s="1"/>
  <c r="AN148" i="1"/>
  <c r="AL148" i="1"/>
  <c r="AJ148" i="1"/>
  <c r="AJ147" i="1" s="1"/>
  <c r="AH148" i="1"/>
  <c r="AH147" i="1" s="1"/>
  <c r="AF148" i="1"/>
  <c r="AD148" i="1"/>
  <c r="AD147" i="1" s="1"/>
  <c r="AB148" i="1"/>
  <c r="AB147" i="1" s="1"/>
  <c r="Z148" i="1"/>
  <c r="X148" i="1"/>
  <c r="V148" i="1"/>
  <c r="T148" i="1"/>
  <c r="T147" i="1" s="1"/>
  <c r="R148" i="1"/>
  <c r="R147" i="1" s="1"/>
  <c r="P148" i="1"/>
  <c r="N148" i="1"/>
  <c r="N147" i="1" s="1"/>
  <c r="L148" i="1"/>
  <c r="CS147" i="1"/>
  <c r="CQ147" i="1"/>
  <c r="CP147" i="1"/>
  <c r="CO147" i="1"/>
  <c r="CL147" i="1"/>
  <c r="CK147" i="1"/>
  <c r="CI147" i="1"/>
  <c r="CH147" i="1"/>
  <c r="CG147" i="1"/>
  <c r="CE147" i="1"/>
  <c r="CC147" i="1"/>
  <c r="CA147" i="1"/>
  <c r="BY147" i="1"/>
  <c r="BW147" i="1"/>
  <c r="BU147" i="1"/>
  <c r="BT147" i="1"/>
  <c r="BS147" i="1"/>
  <c r="BR147" i="1"/>
  <c r="BQ147" i="1"/>
  <c r="BO147" i="1"/>
  <c r="BM147" i="1"/>
  <c r="BK147" i="1"/>
  <c r="BI147" i="1"/>
  <c r="BG147" i="1"/>
  <c r="BE147" i="1"/>
  <c r="BC147" i="1"/>
  <c r="BB147" i="1"/>
  <c r="BA147" i="1"/>
  <c r="AY147" i="1"/>
  <c r="AW147" i="1"/>
  <c r="AU147" i="1"/>
  <c r="AS147" i="1"/>
  <c r="AQ147" i="1"/>
  <c r="AO147" i="1"/>
  <c r="AM147" i="1"/>
  <c r="AL147" i="1"/>
  <c r="AK147" i="1"/>
  <c r="AI147" i="1"/>
  <c r="AG147" i="1"/>
  <c r="AF147" i="1"/>
  <c r="AE147" i="1"/>
  <c r="AC147" i="1"/>
  <c r="AA147" i="1"/>
  <c r="Z147" i="1"/>
  <c r="Y147" i="1"/>
  <c r="W147" i="1"/>
  <c r="V147" i="1"/>
  <c r="U147" i="1"/>
  <c r="S147" i="1"/>
  <c r="Q147" i="1"/>
  <c r="O147" i="1"/>
  <c r="M147" i="1"/>
  <c r="K147" i="1"/>
  <c r="CS146" i="1"/>
  <c r="CU146" i="1" s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L146" i="1"/>
  <c r="CS145" i="1"/>
  <c r="CU145" i="1" s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L145" i="1"/>
  <c r="CS144" i="1"/>
  <c r="CU144" i="1" s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CS143" i="1"/>
  <c r="CU143" i="1" s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L143" i="1"/>
  <c r="CS142" i="1"/>
  <c r="CU142" i="1" s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CS141" i="1"/>
  <c r="CR141" i="1"/>
  <c r="CP141" i="1"/>
  <c r="CP140" i="1" s="1"/>
  <c r="CN141" i="1"/>
  <c r="CL141" i="1"/>
  <c r="CJ141" i="1"/>
  <c r="CH141" i="1"/>
  <c r="CH140" i="1" s="1"/>
  <c r="CF141" i="1"/>
  <c r="CD141" i="1"/>
  <c r="CB141" i="1"/>
  <c r="CB140" i="1" s="1"/>
  <c r="BZ141" i="1"/>
  <c r="BZ140" i="1" s="1"/>
  <c r="BX141" i="1"/>
  <c r="BV141" i="1"/>
  <c r="BT141" i="1"/>
  <c r="BR141" i="1"/>
  <c r="BR140" i="1" s="1"/>
  <c r="BP141" i="1"/>
  <c r="BN141" i="1"/>
  <c r="BL141" i="1"/>
  <c r="BJ141" i="1"/>
  <c r="BJ140" i="1" s="1"/>
  <c r="BH141" i="1"/>
  <c r="BF141" i="1"/>
  <c r="BD141" i="1"/>
  <c r="BD140" i="1" s="1"/>
  <c r="BB141" i="1"/>
  <c r="BB140" i="1" s="1"/>
  <c r="AZ141" i="1"/>
  <c r="AX141" i="1"/>
  <c r="AV141" i="1"/>
  <c r="AT141" i="1"/>
  <c r="AT140" i="1" s="1"/>
  <c r="AR141" i="1"/>
  <c r="AP141" i="1"/>
  <c r="AN141" i="1"/>
  <c r="AN140" i="1" s="1"/>
  <c r="AL141" i="1"/>
  <c r="AL140" i="1" s="1"/>
  <c r="AJ141" i="1"/>
  <c r="AH141" i="1"/>
  <c r="AF141" i="1"/>
  <c r="AD141" i="1"/>
  <c r="AD140" i="1" s="1"/>
  <c r="AB141" i="1"/>
  <c r="Z141" i="1"/>
  <c r="X141" i="1"/>
  <c r="V141" i="1"/>
  <c r="V140" i="1" s="1"/>
  <c r="T141" i="1"/>
  <c r="R141" i="1"/>
  <c r="P141" i="1"/>
  <c r="P140" i="1" s="1"/>
  <c r="N141" i="1"/>
  <c r="L141" i="1"/>
  <c r="CQ140" i="1"/>
  <c r="CO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K140" i="1"/>
  <c r="CS139" i="1"/>
  <c r="CU139" i="1" s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L139" i="1"/>
  <c r="CS138" i="1"/>
  <c r="CU138" i="1" s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L138" i="1"/>
  <c r="CS137" i="1"/>
  <c r="CU137" i="1" s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L137" i="1"/>
  <c r="CS136" i="1"/>
  <c r="CU136" i="1" s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L136" i="1"/>
  <c r="CS135" i="1"/>
  <c r="CU135" i="1" s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L135" i="1"/>
  <c r="CS134" i="1"/>
  <c r="CU134" i="1" s="1"/>
  <c r="CR134" i="1"/>
  <c r="CP134" i="1"/>
  <c r="CN134" i="1"/>
  <c r="CL134" i="1"/>
  <c r="CL133" i="1" s="1"/>
  <c r="CJ134" i="1"/>
  <c r="CH134" i="1"/>
  <c r="CF134" i="1"/>
  <c r="CF133" i="1" s="1"/>
  <c r="CD134" i="1"/>
  <c r="CD133" i="1" s="1"/>
  <c r="CB134" i="1"/>
  <c r="BZ134" i="1"/>
  <c r="BZ133" i="1" s="1"/>
  <c r="BX134" i="1"/>
  <c r="BX133" i="1" s="1"/>
  <c r="BV134" i="1"/>
  <c r="BV133" i="1" s="1"/>
  <c r="BT134" i="1"/>
  <c r="BR134" i="1"/>
  <c r="BP134" i="1"/>
  <c r="BP133" i="1" s="1"/>
  <c r="BN134" i="1"/>
  <c r="BN133" i="1" s="1"/>
  <c r="BL134" i="1"/>
  <c r="BJ134" i="1"/>
  <c r="BJ133" i="1" s="1"/>
  <c r="BH134" i="1"/>
  <c r="BH133" i="1" s="1"/>
  <c r="BF134" i="1"/>
  <c r="BF133" i="1" s="1"/>
  <c r="BD134" i="1"/>
  <c r="BB134" i="1"/>
  <c r="AZ134" i="1"/>
  <c r="AZ133" i="1" s="1"/>
  <c r="AX134" i="1"/>
  <c r="AX133" i="1" s="1"/>
  <c r="AV134" i="1"/>
  <c r="AT134" i="1"/>
  <c r="AT133" i="1" s="1"/>
  <c r="AR134" i="1"/>
  <c r="AR133" i="1" s="1"/>
  <c r="AP134" i="1"/>
  <c r="AP133" i="1" s="1"/>
  <c r="AN134" i="1"/>
  <c r="AL134" i="1"/>
  <c r="AJ134" i="1"/>
  <c r="AJ133" i="1" s="1"/>
  <c r="AH134" i="1"/>
  <c r="AH133" i="1" s="1"/>
  <c r="AF134" i="1"/>
  <c r="AD134" i="1"/>
  <c r="AD133" i="1" s="1"/>
  <c r="AB134" i="1"/>
  <c r="AB133" i="1" s="1"/>
  <c r="Z134" i="1"/>
  <c r="Z133" i="1" s="1"/>
  <c r="X134" i="1"/>
  <c r="V134" i="1"/>
  <c r="T134" i="1"/>
  <c r="T133" i="1" s="1"/>
  <c r="R134" i="1"/>
  <c r="R133" i="1" s="1"/>
  <c r="P134" i="1"/>
  <c r="N134" i="1"/>
  <c r="N133" i="1" s="1"/>
  <c r="L134" i="1"/>
  <c r="L133" i="1" s="1"/>
  <c r="CS133" i="1"/>
  <c r="CQ133" i="1"/>
  <c r="CO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K133" i="1"/>
  <c r="CS132" i="1"/>
  <c r="CU132" i="1" s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L132" i="1"/>
  <c r="CS131" i="1"/>
  <c r="CU131" i="1" s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L131" i="1"/>
  <c r="CS130" i="1"/>
  <c r="CU130" i="1" s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L130" i="1"/>
  <c r="CS129" i="1"/>
  <c r="CU129" i="1" s="1"/>
  <c r="CR129" i="1"/>
  <c r="CR128" i="1" s="1"/>
  <c r="CP129" i="1"/>
  <c r="CP128" i="1" s="1"/>
  <c r="CN129" i="1"/>
  <c r="CL129" i="1"/>
  <c r="CJ129" i="1"/>
  <c r="CH129" i="1"/>
  <c r="CH128" i="1" s="1"/>
  <c r="CF129" i="1"/>
  <c r="CF128" i="1" s="1"/>
  <c r="CD129" i="1"/>
  <c r="CB129" i="1"/>
  <c r="BZ129" i="1"/>
  <c r="BZ128" i="1" s="1"/>
  <c r="BX129" i="1"/>
  <c r="BX128" i="1" s="1"/>
  <c r="BV129" i="1"/>
  <c r="BT129" i="1"/>
  <c r="BR129" i="1"/>
  <c r="BR128" i="1" s="1"/>
  <c r="BP129" i="1"/>
  <c r="BP128" i="1" s="1"/>
  <c r="BN129" i="1"/>
  <c r="BL129" i="1"/>
  <c r="BJ129" i="1"/>
  <c r="BJ128" i="1" s="1"/>
  <c r="BH129" i="1"/>
  <c r="BH128" i="1" s="1"/>
  <c r="BF129" i="1"/>
  <c r="BD129" i="1"/>
  <c r="BB129" i="1"/>
  <c r="BB128" i="1" s="1"/>
  <c r="AZ129" i="1"/>
  <c r="AZ128" i="1" s="1"/>
  <c r="AX129" i="1"/>
  <c r="AV129" i="1"/>
  <c r="AT129" i="1"/>
  <c r="AT128" i="1" s="1"/>
  <c r="AR129" i="1"/>
  <c r="AR128" i="1" s="1"/>
  <c r="AP129" i="1"/>
  <c r="AN129" i="1"/>
  <c r="AL129" i="1"/>
  <c r="AL128" i="1" s="1"/>
  <c r="AJ129" i="1"/>
  <c r="AJ128" i="1" s="1"/>
  <c r="AH129" i="1"/>
  <c r="AF129" i="1"/>
  <c r="AD129" i="1"/>
  <c r="AD128" i="1" s="1"/>
  <c r="AB129" i="1"/>
  <c r="AB128" i="1" s="1"/>
  <c r="Z129" i="1"/>
  <c r="X129" i="1"/>
  <c r="V129" i="1"/>
  <c r="V128" i="1" s="1"/>
  <c r="T129" i="1"/>
  <c r="T128" i="1" s="1"/>
  <c r="R129" i="1"/>
  <c r="P129" i="1"/>
  <c r="N129" i="1"/>
  <c r="L129" i="1"/>
  <c r="L128" i="1" s="1"/>
  <c r="CQ128" i="1"/>
  <c r="CO128" i="1"/>
  <c r="CN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K128" i="1"/>
  <c r="CS127" i="1"/>
  <c r="CU127" i="1" s="1"/>
  <c r="CR127" i="1"/>
  <c r="CR126" i="1" s="1"/>
  <c r="CP127" i="1"/>
  <c r="CN127" i="1"/>
  <c r="CN126" i="1" s="1"/>
  <c r="CL127" i="1"/>
  <c r="CJ127" i="1"/>
  <c r="CJ126" i="1" s="1"/>
  <c r="CH127" i="1"/>
  <c r="CH126" i="1" s="1"/>
  <c r="CF127" i="1"/>
  <c r="CF126" i="1" s="1"/>
  <c r="CD127" i="1"/>
  <c r="CB127" i="1"/>
  <c r="CB126" i="1" s="1"/>
  <c r="BZ127" i="1"/>
  <c r="BZ126" i="1" s="1"/>
  <c r="BX127" i="1"/>
  <c r="BX126" i="1" s="1"/>
  <c r="BV127" i="1"/>
  <c r="BV126" i="1" s="1"/>
  <c r="BT127" i="1"/>
  <c r="BT126" i="1" s="1"/>
  <c r="BR127" i="1"/>
  <c r="BR126" i="1" s="1"/>
  <c r="BP127" i="1"/>
  <c r="BP126" i="1" s="1"/>
  <c r="BN127" i="1"/>
  <c r="BL127" i="1"/>
  <c r="BL126" i="1" s="1"/>
  <c r="BJ127" i="1"/>
  <c r="BJ126" i="1" s="1"/>
  <c r="BH127" i="1"/>
  <c r="BH126" i="1" s="1"/>
  <c r="BF127" i="1"/>
  <c r="BD127" i="1"/>
  <c r="BD126" i="1" s="1"/>
  <c r="BB127" i="1"/>
  <c r="BB126" i="1" s="1"/>
  <c r="AZ127" i="1"/>
  <c r="AZ126" i="1" s="1"/>
  <c r="AX127" i="1"/>
  <c r="AV127" i="1"/>
  <c r="AV126" i="1" s="1"/>
  <c r="AT127" i="1"/>
  <c r="AT126" i="1" s="1"/>
  <c r="AR127" i="1"/>
  <c r="AR126" i="1" s="1"/>
  <c r="AP127" i="1"/>
  <c r="AP126" i="1" s="1"/>
  <c r="AN127" i="1"/>
  <c r="AN126" i="1" s="1"/>
  <c r="AL127" i="1"/>
  <c r="AL126" i="1" s="1"/>
  <c r="AJ127" i="1"/>
  <c r="AJ126" i="1" s="1"/>
  <c r="AH127" i="1"/>
  <c r="AF127" i="1"/>
  <c r="AF126" i="1" s="1"/>
  <c r="AD127" i="1"/>
  <c r="AD126" i="1" s="1"/>
  <c r="AB127" i="1"/>
  <c r="AB126" i="1" s="1"/>
  <c r="Z127" i="1"/>
  <c r="X127" i="1"/>
  <c r="X126" i="1" s="1"/>
  <c r="V127" i="1"/>
  <c r="V126" i="1" s="1"/>
  <c r="T127" i="1"/>
  <c r="T126" i="1" s="1"/>
  <c r="R127" i="1"/>
  <c r="P127" i="1"/>
  <c r="P126" i="1" s="1"/>
  <c r="N127" i="1"/>
  <c r="N126" i="1" s="1"/>
  <c r="L127" i="1"/>
  <c r="L126" i="1" s="1"/>
  <c r="CS126" i="1"/>
  <c r="CU126" i="1" s="1"/>
  <c r="CQ126" i="1"/>
  <c r="CP126" i="1"/>
  <c r="CO126" i="1"/>
  <c r="CL126" i="1"/>
  <c r="CK126" i="1"/>
  <c r="CI126" i="1"/>
  <c r="CG126" i="1"/>
  <c r="CE126" i="1"/>
  <c r="CD126" i="1"/>
  <c r="CC126" i="1"/>
  <c r="CA126" i="1"/>
  <c r="BY126" i="1"/>
  <c r="BW126" i="1"/>
  <c r="BU126" i="1"/>
  <c r="BS126" i="1"/>
  <c r="BQ126" i="1"/>
  <c r="BO126" i="1"/>
  <c r="BN126" i="1"/>
  <c r="BM126" i="1"/>
  <c r="BK126" i="1"/>
  <c r="BI126" i="1"/>
  <c r="BG126" i="1"/>
  <c r="BF126" i="1"/>
  <c r="BE126" i="1"/>
  <c r="BC126" i="1"/>
  <c r="BA126" i="1"/>
  <c r="AY126" i="1"/>
  <c r="AX126" i="1"/>
  <c r="AW126" i="1"/>
  <c r="AU126" i="1"/>
  <c r="AS126" i="1"/>
  <c r="AQ126" i="1"/>
  <c r="AO126" i="1"/>
  <c r="AM126" i="1"/>
  <c r="AK126" i="1"/>
  <c r="AI126" i="1"/>
  <c r="AH126" i="1"/>
  <c r="AG126" i="1"/>
  <c r="AE126" i="1"/>
  <c r="AC126" i="1"/>
  <c r="AA126" i="1"/>
  <c r="Z126" i="1"/>
  <c r="Y126" i="1"/>
  <c r="W126" i="1"/>
  <c r="U126" i="1"/>
  <c r="S126" i="1"/>
  <c r="R126" i="1"/>
  <c r="Q126" i="1"/>
  <c r="O126" i="1"/>
  <c r="M126" i="1"/>
  <c r="K126" i="1"/>
  <c r="CS125" i="1"/>
  <c r="CU125" i="1" s="1"/>
  <c r="CR125" i="1"/>
  <c r="CR124" i="1" s="1"/>
  <c r="CP125" i="1"/>
  <c r="CN125" i="1"/>
  <c r="CN124" i="1" s="1"/>
  <c r="CL125" i="1"/>
  <c r="CJ125" i="1"/>
  <c r="CH125" i="1"/>
  <c r="CH124" i="1" s="1"/>
  <c r="CF125" i="1"/>
  <c r="CF124" i="1" s="1"/>
  <c r="CD125" i="1"/>
  <c r="CB125" i="1"/>
  <c r="CB124" i="1" s="1"/>
  <c r="BZ125" i="1"/>
  <c r="BZ124" i="1" s="1"/>
  <c r="BX125" i="1"/>
  <c r="BX124" i="1" s="1"/>
  <c r="BV125" i="1"/>
  <c r="BT125" i="1"/>
  <c r="BR125" i="1"/>
  <c r="BR124" i="1" s="1"/>
  <c r="BP125" i="1"/>
  <c r="BP124" i="1" s="1"/>
  <c r="BN125" i="1"/>
  <c r="BL125" i="1"/>
  <c r="BL124" i="1" s="1"/>
  <c r="BJ125" i="1"/>
  <c r="BJ124" i="1" s="1"/>
  <c r="BH125" i="1"/>
  <c r="BH124" i="1" s="1"/>
  <c r="BF125" i="1"/>
  <c r="BD125" i="1"/>
  <c r="BD124" i="1" s="1"/>
  <c r="BB125" i="1"/>
  <c r="BB124" i="1" s="1"/>
  <c r="AZ125" i="1"/>
  <c r="AZ124" i="1" s="1"/>
  <c r="AX125" i="1"/>
  <c r="AV125" i="1"/>
  <c r="AV124" i="1" s="1"/>
  <c r="AT125" i="1"/>
  <c r="AT124" i="1" s="1"/>
  <c r="AR125" i="1"/>
  <c r="AR124" i="1" s="1"/>
  <c r="AP125" i="1"/>
  <c r="AN125" i="1"/>
  <c r="AL125" i="1"/>
  <c r="AL124" i="1" s="1"/>
  <c r="AJ125" i="1"/>
  <c r="AJ124" i="1" s="1"/>
  <c r="AH125" i="1"/>
  <c r="AF125" i="1"/>
  <c r="AF124" i="1" s="1"/>
  <c r="AD125" i="1"/>
  <c r="AD124" i="1" s="1"/>
  <c r="AB125" i="1"/>
  <c r="AB124" i="1" s="1"/>
  <c r="Z125" i="1"/>
  <c r="X125" i="1"/>
  <c r="X124" i="1" s="1"/>
  <c r="V125" i="1"/>
  <c r="V124" i="1" s="1"/>
  <c r="T125" i="1"/>
  <c r="T124" i="1" s="1"/>
  <c r="R125" i="1"/>
  <c r="P125" i="1"/>
  <c r="P124" i="1" s="1"/>
  <c r="N125" i="1"/>
  <c r="N124" i="1" s="1"/>
  <c r="L125" i="1"/>
  <c r="CT125" i="1" s="1"/>
  <c r="CT124" i="1" s="1"/>
  <c r="CS124" i="1"/>
  <c r="CQ124" i="1"/>
  <c r="CP124" i="1"/>
  <c r="CO124" i="1"/>
  <c r="CL124" i="1"/>
  <c r="CK124" i="1"/>
  <c r="CJ124" i="1"/>
  <c r="CI124" i="1"/>
  <c r="CG124" i="1"/>
  <c r="CE124" i="1"/>
  <c r="CD124" i="1"/>
  <c r="CC124" i="1"/>
  <c r="CA124" i="1"/>
  <c r="BY124" i="1"/>
  <c r="BW124" i="1"/>
  <c r="BV124" i="1"/>
  <c r="BU124" i="1"/>
  <c r="BT124" i="1"/>
  <c r="BS124" i="1"/>
  <c r="BQ124" i="1"/>
  <c r="BO124" i="1"/>
  <c r="BN124" i="1"/>
  <c r="BM124" i="1"/>
  <c r="BK124" i="1"/>
  <c r="BI124" i="1"/>
  <c r="BG124" i="1"/>
  <c r="BF124" i="1"/>
  <c r="BE124" i="1"/>
  <c r="BC124" i="1"/>
  <c r="BA124" i="1"/>
  <c r="AY124" i="1"/>
  <c r="AX124" i="1"/>
  <c r="AW124" i="1"/>
  <c r="AU124" i="1"/>
  <c r="AS124" i="1"/>
  <c r="AQ124" i="1"/>
  <c r="AP124" i="1"/>
  <c r="AO124" i="1"/>
  <c r="AN124" i="1"/>
  <c r="AM124" i="1"/>
  <c r="AK124" i="1"/>
  <c r="AI124" i="1"/>
  <c r="AH124" i="1"/>
  <c r="AG124" i="1"/>
  <c r="AE124" i="1"/>
  <c r="AC124" i="1"/>
  <c r="AA124" i="1"/>
  <c r="Z124" i="1"/>
  <c r="Y124" i="1"/>
  <c r="W124" i="1"/>
  <c r="U124" i="1"/>
  <c r="S124" i="1"/>
  <c r="R124" i="1"/>
  <c r="Q124" i="1"/>
  <c r="O124" i="1"/>
  <c r="M124" i="1"/>
  <c r="K124" i="1"/>
  <c r="CS123" i="1"/>
  <c r="CS122" i="1" s="1"/>
  <c r="CR123" i="1"/>
  <c r="CP123" i="1"/>
  <c r="CN123" i="1"/>
  <c r="CN122" i="1" s="1"/>
  <c r="CL123" i="1"/>
  <c r="CL122" i="1" s="1"/>
  <c r="CJ123" i="1"/>
  <c r="CH123" i="1"/>
  <c r="CH122" i="1" s="1"/>
  <c r="CF123" i="1"/>
  <c r="CF122" i="1" s="1"/>
  <c r="CD123" i="1"/>
  <c r="CD122" i="1" s="1"/>
  <c r="CB123" i="1"/>
  <c r="CB122" i="1" s="1"/>
  <c r="BZ123" i="1"/>
  <c r="BZ122" i="1" s="1"/>
  <c r="BX123" i="1"/>
  <c r="BX122" i="1" s="1"/>
  <c r="BV123" i="1"/>
  <c r="BV122" i="1" s="1"/>
  <c r="BT123" i="1"/>
  <c r="BR123" i="1"/>
  <c r="BR122" i="1" s="1"/>
  <c r="BP123" i="1"/>
  <c r="BP122" i="1" s="1"/>
  <c r="BN123" i="1"/>
  <c r="BN122" i="1" s="1"/>
  <c r="BL123" i="1"/>
  <c r="BL122" i="1" s="1"/>
  <c r="BJ123" i="1"/>
  <c r="BJ122" i="1" s="1"/>
  <c r="BH123" i="1"/>
  <c r="BH122" i="1" s="1"/>
  <c r="BF123" i="1"/>
  <c r="BF122" i="1" s="1"/>
  <c r="BD123" i="1"/>
  <c r="BB123" i="1"/>
  <c r="BB122" i="1" s="1"/>
  <c r="AZ123" i="1"/>
  <c r="AZ122" i="1" s="1"/>
  <c r="AX123" i="1"/>
  <c r="AX122" i="1" s="1"/>
  <c r="AV123" i="1"/>
  <c r="AV122" i="1" s="1"/>
  <c r="AT123" i="1"/>
  <c r="AT122" i="1" s="1"/>
  <c r="AR123" i="1"/>
  <c r="AR122" i="1" s="1"/>
  <c r="AP123" i="1"/>
  <c r="AP122" i="1" s="1"/>
  <c r="AN123" i="1"/>
  <c r="AL123" i="1"/>
  <c r="AL122" i="1" s="1"/>
  <c r="AJ123" i="1"/>
  <c r="AJ122" i="1" s="1"/>
  <c r="AH123" i="1"/>
  <c r="AH122" i="1" s="1"/>
  <c r="AF123" i="1"/>
  <c r="AF122" i="1" s="1"/>
  <c r="AD123" i="1"/>
  <c r="AD122" i="1" s="1"/>
  <c r="AB123" i="1"/>
  <c r="AB122" i="1" s="1"/>
  <c r="Z123" i="1"/>
  <c r="Z122" i="1" s="1"/>
  <c r="X123" i="1"/>
  <c r="V123" i="1"/>
  <c r="V122" i="1" s="1"/>
  <c r="T123" i="1"/>
  <c r="T122" i="1" s="1"/>
  <c r="R123" i="1"/>
  <c r="R122" i="1" s="1"/>
  <c r="P123" i="1"/>
  <c r="P122" i="1" s="1"/>
  <c r="N123" i="1"/>
  <c r="N122" i="1" s="1"/>
  <c r="L123" i="1"/>
  <c r="L122" i="1" s="1"/>
  <c r="CR122" i="1"/>
  <c r="CQ122" i="1"/>
  <c r="CP122" i="1"/>
  <c r="CO122" i="1"/>
  <c r="CK122" i="1"/>
  <c r="CJ122" i="1"/>
  <c r="CI122" i="1"/>
  <c r="CG122" i="1"/>
  <c r="CE122" i="1"/>
  <c r="CC122" i="1"/>
  <c r="CA122" i="1"/>
  <c r="BY122" i="1"/>
  <c r="BW122" i="1"/>
  <c r="BU122" i="1"/>
  <c r="BT122" i="1"/>
  <c r="BS122" i="1"/>
  <c r="BQ122" i="1"/>
  <c r="BO122" i="1"/>
  <c r="BM122" i="1"/>
  <c r="BK122" i="1"/>
  <c r="BI122" i="1"/>
  <c r="BG122" i="1"/>
  <c r="BE122" i="1"/>
  <c r="BD122" i="1"/>
  <c r="BC122" i="1"/>
  <c r="BA122" i="1"/>
  <c r="AY122" i="1"/>
  <c r="AW122" i="1"/>
  <c r="AU122" i="1"/>
  <c r="AS122" i="1"/>
  <c r="AQ122" i="1"/>
  <c r="AO122" i="1"/>
  <c r="AN122" i="1"/>
  <c r="AM122" i="1"/>
  <c r="AK122" i="1"/>
  <c r="AI122" i="1"/>
  <c r="AG122" i="1"/>
  <c r="AE122" i="1"/>
  <c r="AC122" i="1"/>
  <c r="AA122" i="1"/>
  <c r="Y122" i="1"/>
  <c r="X122" i="1"/>
  <c r="W122" i="1"/>
  <c r="U122" i="1"/>
  <c r="S122" i="1"/>
  <c r="Q122" i="1"/>
  <c r="O122" i="1"/>
  <c r="M122" i="1"/>
  <c r="K122" i="1"/>
  <c r="CS121" i="1"/>
  <c r="CU121" i="1" s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L121" i="1"/>
  <c r="CS120" i="1"/>
  <c r="CU120" i="1" s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L120" i="1"/>
  <c r="CS119" i="1"/>
  <c r="CU119" i="1" s="1"/>
  <c r="CR119" i="1"/>
  <c r="CP119" i="1"/>
  <c r="CN119" i="1"/>
  <c r="CL119" i="1"/>
  <c r="CL118" i="1" s="1"/>
  <c r="CJ119" i="1"/>
  <c r="CH119" i="1"/>
  <c r="CF119" i="1"/>
  <c r="CD119" i="1"/>
  <c r="CD118" i="1" s="1"/>
  <c r="CB119" i="1"/>
  <c r="BZ119" i="1"/>
  <c r="BX119" i="1"/>
  <c r="BV119" i="1"/>
  <c r="BV118" i="1" s="1"/>
  <c r="BT119" i="1"/>
  <c r="BR119" i="1"/>
  <c r="BR118" i="1" s="1"/>
  <c r="BP119" i="1"/>
  <c r="BN119" i="1"/>
  <c r="BN118" i="1" s="1"/>
  <c r="BL119" i="1"/>
  <c r="BJ119" i="1"/>
  <c r="BH119" i="1"/>
  <c r="BF119" i="1"/>
  <c r="BF118" i="1" s="1"/>
  <c r="BD119" i="1"/>
  <c r="BB119" i="1"/>
  <c r="BB118" i="1" s="1"/>
  <c r="AZ119" i="1"/>
  <c r="AX119" i="1"/>
  <c r="AX118" i="1" s="1"/>
  <c r="AV119" i="1"/>
  <c r="AT119" i="1"/>
  <c r="AR119" i="1"/>
  <c r="AP119" i="1"/>
  <c r="AP118" i="1" s="1"/>
  <c r="AN119" i="1"/>
  <c r="AL119" i="1"/>
  <c r="AL118" i="1" s="1"/>
  <c r="AJ119" i="1"/>
  <c r="AH119" i="1"/>
  <c r="AH118" i="1" s="1"/>
  <c r="AF119" i="1"/>
  <c r="AD119" i="1"/>
  <c r="AB119" i="1"/>
  <c r="Z119" i="1"/>
  <c r="Z118" i="1" s="1"/>
  <c r="X119" i="1"/>
  <c r="V119" i="1"/>
  <c r="V118" i="1" s="1"/>
  <c r="T119" i="1"/>
  <c r="R119" i="1"/>
  <c r="R118" i="1" s="1"/>
  <c r="P119" i="1"/>
  <c r="N119" i="1"/>
  <c r="L119" i="1"/>
  <c r="CS118" i="1"/>
  <c r="CQ118" i="1"/>
  <c r="CO118" i="1"/>
  <c r="CN118" i="1"/>
  <c r="CK118" i="1"/>
  <c r="CI118" i="1"/>
  <c r="CH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K118" i="1"/>
  <c r="CS117" i="1"/>
  <c r="CS116" i="1" s="1"/>
  <c r="CR117" i="1"/>
  <c r="CR116" i="1" s="1"/>
  <c r="CP117" i="1"/>
  <c r="CP116" i="1" s="1"/>
  <c r="CN117" i="1"/>
  <c r="CN116" i="1" s="1"/>
  <c r="CL117" i="1"/>
  <c r="CL116" i="1" s="1"/>
  <c r="CJ117" i="1"/>
  <c r="CJ116" i="1" s="1"/>
  <c r="CH117" i="1"/>
  <c r="CH116" i="1" s="1"/>
  <c r="CF117" i="1"/>
  <c r="CD117" i="1"/>
  <c r="CD116" i="1" s="1"/>
  <c r="CB117" i="1"/>
  <c r="CB116" i="1" s="1"/>
  <c r="BZ117" i="1"/>
  <c r="BZ116" i="1" s="1"/>
  <c r="BX117" i="1"/>
  <c r="BX116" i="1" s="1"/>
  <c r="BV117" i="1"/>
  <c r="BV116" i="1" s="1"/>
  <c r="BT117" i="1"/>
  <c r="BR117" i="1"/>
  <c r="BR116" i="1" s="1"/>
  <c r="BP117" i="1"/>
  <c r="BN117" i="1"/>
  <c r="BN116" i="1" s="1"/>
  <c r="BL117" i="1"/>
  <c r="BL116" i="1" s="1"/>
  <c r="BJ117" i="1"/>
  <c r="BJ116" i="1" s="1"/>
  <c r="BH117" i="1"/>
  <c r="BF117" i="1"/>
  <c r="BF116" i="1" s="1"/>
  <c r="BD117" i="1"/>
  <c r="BD116" i="1" s="1"/>
  <c r="BB117" i="1"/>
  <c r="BB116" i="1" s="1"/>
  <c r="AZ117" i="1"/>
  <c r="AX117" i="1"/>
  <c r="AX116" i="1" s="1"/>
  <c r="AV117" i="1"/>
  <c r="AV116" i="1" s="1"/>
  <c r="AT117" i="1"/>
  <c r="AT116" i="1" s="1"/>
  <c r="AR117" i="1"/>
  <c r="AP117" i="1"/>
  <c r="AP116" i="1" s="1"/>
  <c r="AN117" i="1"/>
  <c r="AN116" i="1" s="1"/>
  <c r="AL117" i="1"/>
  <c r="AL116" i="1" s="1"/>
  <c r="AJ117" i="1"/>
  <c r="AJ116" i="1" s="1"/>
  <c r="AH117" i="1"/>
  <c r="AH116" i="1" s="1"/>
  <c r="AF117" i="1"/>
  <c r="AF116" i="1" s="1"/>
  <c r="AD117" i="1"/>
  <c r="AD116" i="1" s="1"/>
  <c r="AB117" i="1"/>
  <c r="AB116" i="1" s="1"/>
  <c r="Z117" i="1"/>
  <c r="Z116" i="1" s="1"/>
  <c r="X117" i="1"/>
  <c r="V117" i="1"/>
  <c r="V116" i="1" s="1"/>
  <c r="T117" i="1"/>
  <c r="R117" i="1"/>
  <c r="R116" i="1" s="1"/>
  <c r="P117" i="1"/>
  <c r="P116" i="1" s="1"/>
  <c r="N117" i="1"/>
  <c r="L117" i="1"/>
  <c r="CQ116" i="1"/>
  <c r="CO116" i="1"/>
  <c r="CK116" i="1"/>
  <c r="CI116" i="1"/>
  <c r="CG116" i="1"/>
  <c r="CF116" i="1"/>
  <c r="CE116" i="1"/>
  <c r="CC116" i="1"/>
  <c r="CA116" i="1"/>
  <c r="BY116" i="1"/>
  <c r="BW116" i="1"/>
  <c r="BU116" i="1"/>
  <c r="BT116" i="1"/>
  <c r="BS116" i="1"/>
  <c r="BQ116" i="1"/>
  <c r="BP116" i="1"/>
  <c r="BO116" i="1"/>
  <c r="BM116" i="1"/>
  <c r="BK116" i="1"/>
  <c r="BI116" i="1"/>
  <c r="BH116" i="1"/>
  <c r="BG116" i="1"/>
  <c r="BE116" i="1"/>
  <c r="BC116" i="1"/>
  <c r="BA116" i="1"/>
  <c r="AZ116" i="1"/>
  <c r="AY116" i="1"/>
  <c r="AW116" i="1"/>
  <c r="AU116" i="1"/>
  <c r="AS116" i="1"/>
  <c r="AR116" i="1"/>
  <c r="AQ116" i="1"/>
  <c r="AO116" i="1"/>
  <c r="AM116" i="1"/>
  <c r="AK116" i="1"/>
  <c r="AI116" i="1"/>
  <c r="AG116" i="1"/>
  <c r="AE116" i="1"/>
  <c r="AC116" i="1"/>
  <c r="AA116" i="1"/>
  <c r="Y116" i="1"/>
  <c r="X116" i="1"/>
  <c r="W116" i="1"/>
  <c r="U116" i="1"/>
  <c r="T116" i="1"/>
  <c r="S116" i="1"/>
  <c r="Q116" i="1"/>
  <c r="O116" i="1"/>
  <c r="M116" i="1"/>
  <c r="L116" i="1"/>
  <c r="K116" i="1"/>
  <c r="CS115" i="1"/>
  <c r="CU115" i="1" s="1"/>
  <c r="CR115" i="1"/>
  <c r="CR114" i="1" s="1"/>
  <c r="CP115" i="1"/>
  <c r="CP114" i="1" s="1"/>
  <c r="CN115" i="1"/>
  <c r="CN114" i="1" s="1"/>
  <c r="CL115" i="1"/>
  <c r="CL114" i="1" s="1"/>
  <c r="CJ115" i="1"/>
  <c r="CJ114" i="1" s="1"/>
  <c r="CH115" i="1"/>
  <c r="CH114" i="1" s="1"/>
  <c r="CF115" i="1"/>
  <c r="CD115" i="1"/>
  <c r="CD114" i="1" s="1"/>
  <c r="CB115" i="1"/>
  <c r="CB114" i="1" s="1"/>
  <c r="BZ115" i="1"/>
  <c r="BZ114" i="1" s="1"/>
  <c r="BX115" i="1"/>
  <c r="BV115" i="1"/>
  <c r="BV114" i="1" s="1"/>
  <c r="BT115" i="1"/>
  <c r="BT114" i="1" s="1"/>
  <c r="BR115" i="1"/>
  <c r="BR114" i="1" s="1"/>
  <c r="BP115" i="1"/>
  <c r="BN115" i="1"/>
  <c r="BN114" i="1" s="1"/>
  <c r="BL115" i="1"/>
  <c r="BL114" i="1" s="1"/>
  <c r="BJ115" i="1"/>
  <c r="BJ114" i="1" s="1"/>
  <c r="BH115" i="1"/>
  <c r="BF115" i="1"/>
  <c r="BF114" i="1" s="1"/>
  <c r="BD115" i="1"/>
  <c r="BD114" i="1" s="1"/>
  <c r="BB115" i="1"/>
  <c r="BB114" i="1" s="1"/>
  <c r="AZ115" i="1"/>
  <c r="AX115" i="1"/>
  <c r="AX114" i="1" s="1"/>
  <c r="AV115" i="1"/>
  <c r="AV114" i="1" s="1"/>
  <c r="AT115" i="1"/>
  <c r="AT114" i="1" s="1"/>
  <c r="AR115" i="1"/>
  <c r="AP115" i="1"/>
  <c r="AP114" i="1" s="1"/>
  <c r="AN115" i="1"/>
  <c r="AN114" i="1" s="1"/>
  <c r="AL115" i="1"/>
  <c r="AL114" i="1" s="1"/>
  <c r="AJ115" i="1"/>
  <c r="AH115" i="1"/>
  <c r="AH114" i="1" s="1"/>
  <c r="AF115" i="1"/>
  <c r="AF114" i="1" s="1"/>
  <c r="AD115" i="1"/>
  <c r="AD114" i="1" s="1"/>
  <c r="AB115" i="1"/>
  <c r="Z115" i="1"/>
  <c r="Z114" i="1" s="1"/>
  <c r="X115" i="1"/>
  <c r="X114" i="1" s="1"/>
  <c r="V115" i="1"/>
  <c r="V114" i="1" s="1"/>
  <c r="T115" i="1"/>
  <c r="R115" i="1"/>
  <c r="R114" i="1" s="1"/>
  <c r="P115" i="1"/>
  <c r="P114" i="1" s="1"/>
  <c r="N115" i="1"/>
  <c r="N114" i="1" s="1"/>
  <c r="L115" i="1"/>
  <c r="CQ114" i="1"/>
  <c r="CO114" i="1"/>
  <c r="CK114" i="1"/>
  <c r="CI114" i="1"/>
  <c r="CG114" i="1"/>
  <c r="CF114" i="1"/>
  <c r="CE114" i="1"/>
  <c r="CC114" i="1"/>
  <c r="CA114" i="1"/>
  <c r="BY114" i="1"/>
  <c r="BX114" i="1"/>
  <c r="BW114" i="1"/>
  <c r="BU114" i="1"/>
  <c r="BS114" i="1"/>
  <c r="BQ114" i="1"/>
  <c r="BP114" i="1"/>
  <c r="BO114" i="1"/>
  <c r="BM114" i="1"/>
  <c r="BK114" i="1"/>
  <c r="BI114" i="1"/>
  <c r="BH114" i="1"/>
  <c r="BG114" i="1"/>
  <c r="BE114" i="1"/>
  <c r="BC114" i="1"/>
  <c r="BA114" i="1"/>
  <c r="AZ114" i="1"/>
  <c r="AY114" i="1"/>
  <c r="AW114" i="1"/>
  <c r="AU114" i="1"/>
  <c r="AS114" i="1"/>
  <c r="AR114" i="1"/>
  <c r="AQ114" i="1"/>
  <c r="AO114" i="1"/>
  <c r="AM114" i="1"/>
  <c r="AK114" i="1"/>
  <c r="AJ114" i="1"/>
  <c r="AI114" i="1"/>
  <c r="AG114" i="1"/>
  <c r="AE114" i="1"/>
  <c r="AC114" i="1"/>
  <c r="AB114" i="1"/>
  <c r="AA114" i="1"/>
  <c r="Y114" i="1"/>
  <c r="W114" i="1"/>
  <c r="U114" i="1"/>
  <c r="T114" i="1"/>
  <c r="S114" i="1"/>
  <c r="Q114" i="1"/>
  <c r="O114" i="1"/>
  <c r="M114" i="1"/>
  <c r="L114" i="1"/>
  <c r="K114" i="1"/>
  <c r="CS113" i="1"/>
  <c r="CU113" i="1" s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L113" i="1"/>
  <c r="CS112" i="1"/>
  <c r="CU112" i="1" s="1"/>
  <c r="CR112" i="1"/>
  <c r="CR111" i="1" s="1"/>
  <c r="CP112" i="1"/>
  <c r="CP111" i="1" s="1"/>
  <c r="CN112" i="1"/>
  <c r="CN111" i="1" s="1"/>
  <c r="CL112" i="1"/>
  <c r="CL111" i="1" s="1"/>
  <c r="CJ112" i="1"/>
  <c r="CJ111" i="1" s="1"/>
  <c r="CH112" i="1"/>
  <c r="CH111" i="1" s="1"/>
  <c r="CF112" i="1"/>
  <c r="CF111" i="1" s="1"/>
  <c r="CD112" i="1"/>
  <c r="CD111" i="1" s="1"/>
  <c r="CB112" i="1"/>
  <c r="CB111" i="1" s="1"/>
  <c r="BZ112" i="1"/>
  <c r="BZ111" i="1" s="1"/>
  <c r="BX112" i="1"/>
  <c r="BV112" i="1"/>
  <c r="BV111" i="1" s="1"/>
  <c r="BT112" i="1"/>
  <c r="BR112" i="1"/>
  <c r="BR111" i="1" s="1"/>
  <c r="BP112" i="1"/>
  <c r="BP111" i="1" s="1"/>
  <c r="BN112" i="1"/>
  <c r="BN111" i="1" s="1"/>
  <c r="BL112" i="1"/>
  <c r="BJ112" i="1"/>
  <c r="BJ111" i="1" s="1"/>
  <c r="BH112" i="1"/>
  <c r="BF112" i="1"/>
  <c r="BF111" i="1" s="1"/>
  <c r="BD112" i="1"/>
  <c r="BD111" i="1" s="1"/>
  <c r="BB112" i="1"/>
  <c r="BB111" i="1" s="1"/>
  <c r="AZ112" i="1"/>
  <c r="AZ111" i="1" s="1"/>
  <c r="AX112" i="1"/>
  <c r="AX111" i="1" s="1"/>
  <c r="AV112" i="1"/>
  <c r="AV111" i="1" s="1"/>
  <c r="AT112" i="1"/>
  <c r="AT111" i="1" s="1"/>
  <c r="AR112" i="1"/>
  <c r="AP112" i="1"/>
  <c r="AP111" i="1" s="1"/>
  <c r="AN112" i="1"/>
  <c r="AN111" i="1" s="1"/>
  <c r="AL112" i="1"/>
  <c r="AL111" i="1" s="1"/>
  <c r="AJ112" i="1"/>
  <c r="AJ111" i="1" s="1"/>
  <c r="AH112" i="1"/>
  <c r="AH111" i="1" s="1"/>
  <c r="AF112" i="1"/>
  <c r="AD112" i="1"/>
  <c r="AD111" i="1" s="1"/>
  <c r="AB112" i="1"/>
  <c r="Z112" i="1"/>
  <c r="Z111" i="1" s="1"/>
  <c r="X112" i="1"/>
  <c r="X111" i="1" s="1"/>
  <c r="V112" i="1"/>
  <c r="V111" i="1" s="1"/>
  <c r="T112" i="1"/>
  <c r="T111" i="1" s="1"/>
  <c r="R112" i="1"/>
  <c r="R111" i="1" s="1"/>
  <c r="P112" i="1"/>
  <c r="P111" i="1" s="1"/>
  <c r="N112" i="1"/>
  <c r="L112" i="1"/>
  <c r="L111" i="1" s="1"/>
  <c r="CQ111" i="1"/>
  <c r="CO111" i="1"/>
  <c r="CK111" i="1"/>
  <c r="CI111" i="1"/>
  <c r="CG111" i="1"/>
  <c r="CE111" i="1"/>
  <c r="CC111" i="1"/>
  <c r="CA111" i="1"/>
  <c r="BY111" i="1"/>
  <c r="BW111" i="1"/>
  <c r="BU111" i="1"/>
  <c r="BT111" i="1"/>
  <c r="BS111" i="1"/>
  <c r="BQ111" i="1"/>
  <c r="BO111" i="1"/>
  <c r="BM111" i="1"/>
  <c r="BL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F111" i="1"/>
  <c r="AE111" i="1"/>
  <c r="AC111" i="1"/>
  <c r="AA111" i="1"/>
  <c r="Y111" i="1"/>
  <c r="W111" i="1"/>
  <c r="U111" i="1"/>
  <c r="S111" i="1"/>
  <c r="Q111" i="1"/>
  <c r="O111" i="1"/>
  <c r="N111" i="1"/>
  <c r="M111" i="1"/>
  <c r="K111" i="1"/>
  <c r="CS110" i="1"/>
  <c r="CU110" i="1" s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L110" i="1"/>
  <c r="CS109" i="1"/>
  <c r="CU109" i="1" s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L109" i="1"/>
  <c r="CS108" i="1"/>
  <c r="CU108" i="1" s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L108" i="1"/>
  <c r="CS107" i="1"/>
  <c r="CU107" i="1" s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L107" i="1"/>
  <c r="CS106" i="1"/>
  <c r="CU106" i="1" s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L106" i="1"/>
  <c r="CS105" i="1"/>
  <c r="CS104" i="1" s="1"/>
  <c r="CR105" i="1"/>
  <c r="CR104" i="1" s="1"/>
  <c r="CP105" i="1"/>
  <c r="CN105" i="1"/>
  <c r="CN104" i="1" s="1"/>
  <c r="CL105" i="1"/>
  <c r="CL104" i="1" s="1"/>
  <c r="CJ105" i="1"/>
  <c r="CJ104" i="1" s="1"/>
  <c r="CH105" i="1"/>
  <c r="CF105" i="1"/>
  <c r="CF104" i="1" s="1"/>
  <c r="CD105" i="1"/>
  <c r="CD104" i="1" s="1"/>
  <c r="CB105" i="1"/>
  <c r="CB104" i="1" s="1"/>
  <c r="BZ105" i="1"/>
  <c r="BX105" i="1"/>
  <c r="BV105" i="1"/>
  <c r="BV104" i="1" s="1"/>
  <c r="BT105" i="1"/>
  <c r="BT104" i="1" s="1"/>
  <c r="BR105" i="1"/>
  <c r="BP105" i="1"/>
  <c r="BN105" i="1"/>
  <c r="BN104" i="1" s="1"/>
  <c r="BL105" i="1"/>
  <c r="BL104" i="1" s="1"/>
  <c r="BJ105" i="1"/>
  <c r="BH105" i="1"/>
  <c r="BF105" i="1"/>
  <c r="BF104" i="1" s="1"/>
  <c r="BD105" i="1"/>
  <c r="BD104" i="1" s="1"/>
  <c r="BB105" i="1"/>
  <c r="AZ105" i="1"/>
  <c r="AX105" i="1"/>
  <c r="AX104" i="1" s="1"/>
  <c r="AV105" i="1"/>
  <c r="AV104" i="1" s="1"/>
  <c r="AT105" i="1"/>
  <c r="AR105" i="1"/>
  <c r="AP105" i="1"/>
  <c r="AP104" i="1" s="1"/>
  <c r="AN105" i="1"/>
  <c r="AN104" i="1" s="1"/>
  <c r="AL105" i="1"/>
  <c r="AJ105" i="1"/>
  <c r="AJ104" i="1" s="1"/>
  <c r="AH105" i="1"/>
  <c r="AH104" i="1" s="1"/>
  <c r="AF105" i="1"/>
  <c r="AF104" i="1" s="1"/>
  <c r="AD105" i="1"/>
  <c r="AB105" i="1"/>
  <c r="Z105" i="1"/>
  <c r="Z104" i="1" s="1"/>
  <c r="X105" i="1"/>
  <c r="X104" i="1" s="1"/>
  <c r="V105" i="1"/>
  <c r="T105" i="1"/>
  <c r="R105" i="1"/>
  <c r="R104" i="1" s="1"/>
  <c r="P105" i="1"/>
  <c r="P104" i="1" s="1"/>
  <c r="N105" i="1"/>
  <c r="L105" i="1"/>
  <c r="CQ104" i="1"/>
  <c r="CO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T104" i="1"/>
  <c r="S104" i="1"/>
  <c r="Q104" i="1"/>
  <c r="O104" i="1"/>
  <c r="M104" i="1"/>
  <c r="K104" i="1"/>
  <c r="CS103" i="1"/>
  <c r="CU103" i="1" s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CS102" i="1"/>
  <c r="CU102" i="1" s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CS101" i="1"/>
  <c r="CU101" i="1" s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L101" i="1"/>
  <c r="CS100" i="1"/>
  <c r="CU100" i="1" s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L100" i="1"/>
  <c r="CS99" i="1"/>
  <c r="CU99" i="1" s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L99" i="1"/>
  <c r="CS98" i="1"/>
  <c r="CU98" i="1" s="1"/>
  <c r="CR98" i="1"/>
  <c r="CP98" i="1"/>
  <c r="CN98" i="1"/>
  <c r="CL98" i="1"/>
  <c r="CL97" i="1" s="1"/>
  <c r="CJ98" i="1"/>
  <c r="CJ97" i="1" s="1"/>
  <c r="CH98" i="1"/>
  <c r="CH97" i="1" s="1"/>
  <c r="CF98" i="1"/>
  <c r="CD98" i="1"/>
  <c r="CD97" i="1" s="1"/>
  <c r="CB98" i="1"/>
  <c r="CB97" i="1" s="1"/>
  <c r="BZ98" i="1"/>
  <c r="BZ97" i="1" s="1"/>
  <c r="BX98" i="1"/>
  <c r="BX97" i="1" s="1"/>
  <c r="BV98" i="1"/>
  <c r="BV97" i="1" s="1"/>
  <c r="BT98" i="1"/>
  <c r="BT97" i="1" s="1"/>
  <c r="BR98" i="1"/>
  <c r="BR97" i="1" s="1"/>
  <c r="BP98" i="1"/>
  <c r="BN98" i="1"/>
  <c r="BN97" i="1" s="1"/>
  <c r="BL98" i="1"/>
  <c r="BL97" i="1" s="1"/>
  <c r="BJ98" i="1"/>
  <c r="BJ97" i="1" s="1"/>
  <c r="BH98" i="1"/>
  <c r="BF98" i="1"/>
  <c r="BF97" i="1" s="1"/>
  <c r="BD98" i="1"/>
  <c r="BB98" i="1"/>
  <c r="BB97" i="1" s="1"/>
  <c r="AZ98" i="1"/>
  <c r="AZ97" i="1" s="1"/>
  <c r="AX98" i="1"/>
  <c r="AX97" i="1" s="1"/>
  <c r="AV98" i="1"/>
  <c r="AT98" i="1"/>
  <c r="AT97" i="1" s="1"/>
  <c r="AR98" i="1"/>
  <c r="AP98" i="1"/>
  <c r="AP97" i="1" s="1"/>
  <c r="AN98" i="1"/>
  <c r="AL98" i="1"/>
  <c r="AJ98" i="1"/>
  <c r="AH98" i="1"/>
  <c r="AH97" i="1" s="1"/>
  <c r="AF98" i="1"/>
  <c r="AD98" i="1"/>
  <c r="AD97" i="1" s="1"/>
  <c r="AB98" i="1"/>
  <c r="AB97" i="1" s="1"/>
  <c r="Z98" i="1"/>
  <c r="Z97" i="1" s="1"/>
  <c r="X98" i="1"/>
  <c r="V98" i="1"/>
  <c r="V97" i="1" s="1"/>
  <c r="T98" i="1"/>
  <c r="T97" i="1" s="1"/>
  <c r="R98" i="1"/>
  <c r="R97" i="1" s="1"/>
  <c r="P98" i="1"/>
  <c r="N98" i="1"/>
  <c r="N97" i="1" s="1"/>
  <c r="L98" i="1"/>
  <c r="CS97" i="1"/>
  <c r="CQ97" i="1"/>
  <c r="CO97" i="1"/>
  <c r="CK97" i="1"/>
  <c r="CI97" i="1"/>
  <c r="CG97" i="1"/>
  <c r="CF97" i="1"/>
  <c r="CE97" i="1"/>
  <c r="CC97" i="1"/>
  <c r="CA97" i="1"/>
  <c r="BY97" i="1"/>
  <c r="BW97" i="1"/>
  <c r="BU97" i="1"/>
  <c r="BS97" i="1"/>
  <c r="BQ97" i="1"/>
  <c r="BP97" i="1"/>
  <c r="BO97" i="1"/>
  <c r="BM97" i="1"/>
  <c r="BK97" i="1"/>
  <c r="BI97" i="1"/>
  <c r="BH97" i="1"/>
  <c r="BG97" i="1"/>
  <c r="BE97" i="1"/>
  <c r="BC97" i="1"/>
  <c r="BA97" i="1"/>
  <c r="AY97" i="1"/>
  <c r="AW97" i="1"/>
  <c r="AU97" i="1"/>
  <c r="AS97" i="1"/>
  <c r="AR97" i="1"/>
  <c r="AQ97" i="1"/>
  <c r="AO97" i="1"/>
  <c r="AM97" i="1"/>
  <c r="AL97" i="1"/>
  <c r="AK97" i="1"/>
  <c r="AJ97" i="1"/>
  <c r="AI97" i="1"/>
  <c r="AG97" i="1"/>
  <c r="AE97" i="1"/>
  <c r="AC97" i="1"/>
  <c r="AA97" i="1"/>
  <c r="Y97" i="1"/>
  <c r="W97" i="1"/>
  <c r="U97" i="1"/>
  <c r="S97" i="1"/>
  <c r="Q97" i="1"/>
  <c r="O97" i="1"/>
  <c r="M97" i="1"/>
  <c r="L97" i="1"/>
  <c r="K97" i="1"/>
  <c r="CS96" i="1"/>
  <c r="CU96" i="1" s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L96" i="1"/>
  <c r="CS95" i="1"/>
  <c r="CU95" i="1" s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L95" i="1"/>
  <c r="CS94" i="1"/>
  <c r="CU94" i="1" s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L94" i="1"/>
  <c r="CS93" i="1"/>
  <c r="CU93" i="1" s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CS92" i="1"/>
  <c r="CU92" i="1" s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CS91" i="1"/>
  <c r="CU91" i="1" s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CS90" i="1"/>
  <c r="CU90" i="1" s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L90" i="1"/>
  <c r="CS89" i="1"/>
  <c r="CU89" i="1" s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L89" i="1"/>
  <c r="CS88" i="1"/>
  <c r="CU88" i="1" s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L88" i="1"/>
  <c r="CS87" i="1"/>
  <c r="CU87" i="1" s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L87" i="1"/>
  <c r="CU86" i="1"/>
  <c r="CS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L86" i="1"/>
  <c r="CS85" i="1"/>
  <c r="CU85" i="1" s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L85" i="1"/>
  <c r="CS84" i="1"/>
  <c r="CU84" i="1" s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L84" i="1"/>
  <c r="CS83" i="1"/>
  <c r="CU83" i="1" s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L83" i="1"/>
  <c r="CS82" i="1"/>
  <c r="CU82" i="1" s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L82" i="1"/>
  <c r="CS81" i="1"/>
  <c r="CU81" i="1" s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L81" i="1"/>
  <c r="CU80" i="1"/>
  <c r="CS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CS79" i="1"/>
  <c r="CU79" i="1" s="1"/>
  <c r="CR79" i="1"/>
  <c r="CR78" i="1" s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L79" i="1"/>
  <c r="CQ78" i="1"/>
  <c r="CO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K78" i="1"/>
  <c r="CS77" i="1"/>
  <c r="CU77" i="1" s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L77" i="1"/>
  <c r="CS76" i="1"/>
  <c r="CU76" i="1" s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L76" i="1"/>
  <c r="CS75" i="1"/>
  <c r="CU75" i="1" s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L75" i="1"/>
  <c r="CS74" i="1"/>
  <c r="CU74" i="1" s="1"/>
  <c r="CR74" i="1"/>
  <c r="CR73" i="1" s="1"/>
  <c r="CP74" i="1"/>
  <c r="CN74" i="1"/>
  <c r="CL74" i="1"/>
  <c r="CJ74" i="1"/>
  <c r="CJ73" i="1" s="1"/>
  <c r="CH74" i="1"/>
  <c r="CF74" i="1"/>
  <c r="CF73" i="1" s="1"/>
  <c r="CD74" i="1"/>
  <c r="CD73" i="1" s="1"/>
  <c r="CB74" i="1"/>
  <c r="CB73" i="1" s="1"/>
  <c r="BZ74" i="1"/>
  <c r="BX74" i="1"/>
  <c r="BX73" i="1" s="1"/>
  <c r="BV74" i="1"/>
  <c r="BV73" i="1" s="1"/>
  <c r="BT74" i="1"/>
  <c r="BT73" i="1" s="1"/>
  <c r="BR74" i="1"/>
  <c r="BP74" i="1"/>
  <c r="BP73" i="1" s="1"/>
  <c r="BN74" i="1"/>
  <c r="BN73" i="1" s="1"/>
  <c r="BL74" i="1"/>
  <c r="BL73" i="1" s="1"/>
  <c r="BJ74" i="1"/>
  <c r="BH74" i="1"/>
  <c r="BH73" i="1" s="1"/>
  <c r="BF74" i="1"/>
  <c r="BF73" i="1" s="1"/>
  <c r="BD74" i="1"/>
  <c r="BD73" i="1" s="1"/>
  <c r="BB74" i="1"/>
  <c r="AZ74" i="1"/>
  <c r="AZ73" i="1" s="1"/>
  <c r="AX74" i="1"/>
  <c r="AX73" i="1" s="1"/>
  <c r="AV74" i="1"/>
  <c r="AV73" i="1" s="1"/>
  <c r="AT74" i="1"/>
  <c r="AR74" i="1"/>
  <c r="AR73" i="1" s="1"/>
  <c r="AP74" i="1"/>
  <c r="AP73" i="1" s="1"/>
  <c r="AN74" i="1"/>
  <c r="AN73" i="1" s="1"/>
  <c r="AL74" i="1"/>
  <c r="AJ74" i="1"/>
  <c r="AJ73" i="1" s="1"/>
  <c r="AH74" i="1"/>
  <c r="AH73" i="1" s="1"/>
  <c r="AF74" i="1"/>
  <c r="AF73" i="1" s="1"/>
  <c r="AD74" i="1"/>
  <c r="AB74" i="1"/>
  <c r="AB73" i="1" s="1"/>
  <c r="Z74" i="1"/>
  <c r="Z73" i="1" s="1"/>
  <c r="X74" i="1"/>
  <c r="X73" i="1" s="1"/>
  <c r="V74" i="1"/>
  <c r="T74" i="1"/>
  <c r="T73" i="1" s="1"/>
  <c r="R74" i="1"/>
  <c r="R73" i="1" s="1"/>
  <c r="P74" i="1"/>
  <c r="P73" i="1" s="1"/>
  <c r="N74" i="1"/>
  <c r="L74" i="1"/>
  <c r="L73" i="1" s="1"/>
  <c r="CS73" i="1"/>
  <c r="CQ73" i="1"/>
  <c r="CP73" i="1"/>
  <c r="CO73" i="1"/>
  <c r="CL73" i="1"/>
  <c r="CK73" i="1"/>
  <c r="CI73" i="1"/>
  <c r="CH73" i="1"/>
  <c r="CG73" i="1"/>
  <c r="CE73" i="1"/>
  <c r="CC73" i="1"/>
  <c r="CA73" i="1"/>
  <c r="BZ73" i="1"/>
  <c r="BY73" i="1"/>
  <c r="BW73" i="1"/>
  <c r="BU73" i="1"/>
  <c r="BS73" i="1"/>
  <c r="BR73" i="1"/>
  <c r="BQ73" i="1"/>
  <c r="BO73" i="1"/>
  <c r="BM73" i="1"/>
  <c r="BK73" i="1"/>
  <c r="BJ73" i="1"/>
  <c r="BI73" i="1"/>
  <c r="BG73" i="1"/>
  <c r="BE73" i="1"/>
  <c r="BC73" i="1"/>
  <c r="BB73" i="1"/>
  <c r="BA73" i="1"/>
  <c r="AY73" i="1"/>
  <c r="AW73" i="1"/>
  <c r="AU73" i="1"/>
  <c r="AT73" i="1"/>
  <c r="AS73" i="1"/>
  <c r="AQ73" i="1"/>
  <c r="AO73" i="1"/>
  <c r="AM73" i="1"/>
  <c r="AL73" i="1"/>
  <c r="AK73" i="1"/>
  <c r="AI73" i="1"/>
  <c r="AG73" i="1"/>
  <c r="AE73" i="1"/>
  <c r="AD73" i="1"/>
  <c r="AC73" i="1"/>
  <c r="AA73" i="1"/>
  <c r="Y73" i="1"/>
  <c r="W73" i="1"/>
  <c r="V73" i="1"/>
  <c r="U73" i="1"/>
  <c r="S73" i="1"/>
  <c r="Q73" i="1"/>
  <c r="O73" i="1"/>
  <c r="N73" i="1"/>
  <c r="M73" i="1"/>
  <c r="K73" i="1"/>
  <c r="CS72" i="1"/>
  <c r="CU72" i="1" s="1"/>
  <c r="CR72" i="1"/>
  <c r="CR71" i="1" s="1"/>
  <c r="CP72" i="1"/>
  <c r="CN72" i="1"/>
  <c r="CN71" i="1" s="1"/>
  <c r="CL72" i="1"/>
  <c r="CL71" i="1" s="1"/>
  <c r="CJ72" i="1"/>
  <c r="CJ71" i="1" s="1"/>
  <c r="CH72" i="1"/>
  <c r="CH71" i="1" s="1"/>
  <c r="CF72" i="1"/>
  <c r="CF71" i="1" s="1"/>
  <c r="CD72" i="1"/>
  <c r="CD71" i="1" s="1"/>
  <c r="CB72" i="1"/>
  <c r="CB71" i="1" s="1"/>
  <c r="BZ72" i="1"/>
  <c r="BZ71" i="1" s="1"/>
  <c r="BX72" i="1"/>
  <c r="BX71" i="1" s="1"/>
  <c r="BV72" i="1"/>
  <c r="BV71" i="1" s="1"/>
  <c r="BT72" i="1"/>
  <c r="BT71" i="1" s="1"/>
  <c r="BR72" i="1"/>
  <c r="BR71" i="1" s="1"/>
  <c r="BP72" i="1"/>
  <c r="BP71" i="1" s="1"/>
  <c r="BN72" i="1"/>
  <c r="BN71" i="1" s="1"/>
  <c r="BL72" i="1"/>
  <c r="BL71" i="1" s="1"/>
  <c r="BJ72" i="1"/>
  <c r="BJ71" i="1" s="1"/>
  <c r="BH72" i="1"/>
  <c r="BH71" i="1" s="1"/>
  <c r="BF72" i="1"/>
  <c r="BF71" i="1" s="1"/>
  <c r="BD72" i="1"/>
  <c r="BD71" i="1" s="1"/>
  <c r="BB72" i="1"/>
  <c r="BB71" i="1" s="1"/>
  <c r="AZ72" i="1"/>
  <c r="AZ71" i="1" s="1"/>
  <c r="AX72" i="1"/>
  <c r="AX71" i="1" s="1"/>
  <c r="AV72" i="1"/>
  <c r="AV71" i="1" s="1"/>
  <c r="AT72" i="1"/>
  <c r="AT71" i="1" s="1"/>
  <c r="AR72" i="1"/>
  <c r="AR71" i="1" s="1"/>
  <c r="AP72" i="1"/>
  <c r="AP71" i="1" s="1"/>
  <c r="AN72" i="1"/>
  <c r="AN71" i="1" s="1"/>
  <c r="AL72" i="1"/>
  <c r="AL71" i="1" s="1"/>
  <c r="AJ72" i="1"/>
  <c r="AJ71" i="1" s="1"/>
  <c r="AH72" i="1"/>
  <c r="AH71" i="1" s="1"/>
  <c r="AF72" i="1"/>
  <c r="AF71" i="1" s="1"/>
  <c r="AD72" i="1"/>
  <c r="AD71" i="1" s="1"/>
  <c r="AB72" i="1"/>
  <c r="AB71" i="1" s="1"/>
  <c r="Z72" i="1"/>
  <c r="Z71" i="1" s="1"/>
  <c r="X72" i="1"/>
  <c r="X71" i="1" s="1"/>
  <c r="V72" i="1"/>
  <c r="V71" i="1" s="1"/>
  <c r="T72" i="1"/>
  <c r="T71" i="1" s="1"/>
  <c r="R72" i="1"/>
  <c r="R71" i="1" s="1"/>
  <c r="P72" i="1"/>
  <c r="P71" i="1" s="1"/>
  <c r="N72" i="1"/>
  <c r="L72" i="1"/>
  <c r="L71" i="1" s="1"/>
  <c r="CQ71" i="1"/>
  <c r="CP71" i="1"/>
  <c r="CO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K71" i="1"/>
  <c r="CS70" i="1"/>
  <c r="CU70" i="1" s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L70" i="1"/>
  <c r="CS69" i="1"/>
  <c r="CU69" i="1" s="1"/>
  <c r="CR69" i="1"/>
  <c r="CR68" i="1" s="1"/>
  <c r="CP69" i="1"/>
  <c r="CN69" i="1"/>
  <c r="CN68" i="1" s="1"/>
  <c r="CL69" i="1"/>
  <c r="CJ69" i="1"/>
  <c r="CJ68" i="1" s="1"/>
  <c r="CH69" i="1"/>
  <c r="CF69" i="1"/>
  <c r="CF68" i="1" s="1"/>
  <c r="CD69" i="1"/>
  <c r="CD68" i="1" s="1"/>
  <c r="CB69" i="1"/>
  <c r="CB68" i="1" s="1"/>
  <c r="BZ69" i="1"/>
  <c r="BX69" i="1"/>
  <c r="BX68" i="1" s="1"/>
  <c r="BV69" i="1"/>
  <c r="BT69" i="1"/>
  <c r="BT68" i="1" s="1"/>
  <c r="BR69" i="1"/>
  <c r="BP69" i="1"/>
  <c r="BP68" i="1" s="1"/>
  <c r="BN69" i="1"/>
  <c r="BN68" i="1" s="1"/>
  <c r="BL69" i="1"/>
  <c r="BL68" i="1" s="1"/>
  <c r="BJ69" i="1"/>
  <c r="BH69" i="1"/>
  <c r="BH68" i="1" s="1"/>
  <c r="BF69" i="1"/>
  <c r="BF68" i="1" s="1"/>
  <c r="BD69" i="1"/>
  <c r="BD68" i="1" s="1"/>
  <c r="BB69" i="1"/>
  <c r="AZ69" i="1"/>
  <c r="AZ68" i="1" s="1"/>
  <c r="AX69" i="1"/>
  <c r="AX68" i="1" s="1"/>
  <c r="AV69" i="1"/>
  <c r="AV68" i="1" s="1"/>
  <c r="AT69" i="1"/>
  <c r="AR69" i="1"/>
  <c r="AR68" i="1" s="1"/>
  <c r="AP69" i="1"/>
  <c r="AN69" i="1"/>
  <c r="AN68" i="1" s="1"/>
  <c r="AL69" i="1"/>
  <c r="AJ69" i="1"/>
  <c r="AJ68" i="1" s="1"/>
  <c r="AH69" i="1"/>
  <c r="AH68" i="1" s="1"/>
  <c r="AF69" i="1"/>
  <c r="AF68" i="1" s="1"/>
  <c r="AD69" i="1"/>
  <c r="AB69" i="1"/>
  <c r="AB68" i="1" s="1"/>
  <c r="Z69" i="1"/>
  <c r="X69" i="1"/>
  <c r="X68" i="1" s="1"/>
  <c r="V69" i="1"/>
  <c r="T69" i="1"/>
  <c r="T68" i="1" s="1"/>
  <c r="R69" i="1"/>
  <c r="R68" i="1" s="1"/>
  <c r="P69" i="1"/>
  <c r="P68" i="1" s="1"/>
  <c r="N69" i="1"/>
  <c r="L69" i="1"/>
  <c r="L68" i="1" s="1"/>
  <c r="CS68" i="1"/>
  <c r="CQ68" i="1"/>
  <c r="CP68" i="1"/>
  <c r="CO68" i="1"/>
  <c r="CL68" i="1"/>
  <c r="CK68" i="1"/>
  <c r="CI68" i="1"/>
  <c r="CH68" i="1"/>
  <c r="CG68" i="1"/>
  <c r="CE68" i="1"/>
  <c r="CC68" i="1"/>
  <c r="CA68" i="1"/>
  <c r="BZ68" i="1"/>
  <c r="BY68" i="1"/>
  <c r="BW68" i="1"/>
  <c r="BV68" i="1"/>
  <c r="BU68" i="1"/>
  <c r="BS68" i="1"/>
  <c r="BR68" i="1"/>
  <c r="BQ68" i="1"/>
  <c r="BO68" i="1"/>
  <c r="BM68" i="1"/>
  <c r="BK68" i="1"/>
  <c r="BJ68" i="1"/>
  <c r="BI68" i="1"/>
  <c r="BG68" i="1"/>
  <c r="BE68" i="1"/>
  <c r="BC68" i="1"/>
  <c r="BB68" i="1"/>
  <c r="BA68" i="1"/>
  <c r="AY68" i="1"/>
  <c r="AW68" i="1"/>
  <c r="AU68" i="1"/>
  <c r="AT68" i="1"/>
  <c r="AS68" i="1"/>
  <c r="AQ68" i="1"/>
  <c r="AP68" i="1"/>
  <c r="AO68" i="1"/>
  <c r="AM68" i="1"/>
  <c r="AL68" i="1"/>
  <c r="AK68" i="1"/>
  <c r="AI68" i="1"/>
  <c r="AG68" i="1"/>
  <c r="AE68" i="1"/>
  <c r="AD68" i="1"/>
  <c r="AC68" i="1"/>
  <c r="AA68" i="1"/>
  <c r="Z68" i="1"/>
  <c r="Y68" i="1"/>
  <c r="W68" i="1"/>
  <c r="V68" i="1"/>
  <c r="U68" i="1"/>
  <c r="S68" i="1"/>
  <c r="Q68" i="1"/>
  <c r="O68" i="1"/>
  <c r="N68" i="1"/>
  <c r="M68" i="1"/>
  <c r="K68" i="1"/>
  <c r="CS67" i="1"/>
  <c r="CU67" i="1" s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L67" i="1"/>
  <c r="CS66" i="1"/>
  <c r="CU66" i="1" s="1"/>
  <c r="CR66" i="1"/>
  <c r="CR65" i="1" s="1"/>
  <c r="CP66" i="1"/>
  <c r="CN66" i="1"/>
  <c r="CL66" i="1"/>
  <c r="CJ66" i="1"/>
  <c r="CH66" i="1"/>
  <c r="CF66" i="1"/>
  <c r="CF65" i="1" s="1"/>
  <c r="CD66" i="1"/>
  <c r="CB66" i="1"/>
  <c r="CB65" i="1" s="1"/>
  <c r="BZ66" i="1"/>
  <c r="BX66" i="1"/>
  <c r="BX65" i="1" s="1"/>
  <c r="BV66" i="1"/>
  <c r="BT66" i="1"/>
  <c r="BT65" i="1" s="1"/>
  <c r="BR66" i="1"/>
  <c r="BP66" i="1"/>
  <c r="BP65" i="1" s="1"/>
  <c r="BN66" i="1"/>
  <c r="BL66" i="1"/>
  <c r="BL65" i="1" s="1"/>
  <c r="BJ66" i="1"/>
  <c r="BH66" i="1"/>
  <c r="BH65" i="1" s="1"/>
  <c r="BF66" i="1"/>
  <c r="BD66" i="1"/>
  <c r="BD65" i="1" s="1"/>
  <c r="BB66" i="1"/>
  <c r="AZ66" i="1"/>
  <c r="AZ65" i="1" s="1"/>
  <c r="AX66" i="1"/>
  <c r="AV66" i="1"/>
  <c r="AV65" i="1" s="1"/>
  <c r="AT66" i="1"/>
  <c r="AR66" i="1"/>
  <c r="AR65" i="1" s="1"/>
  <c r="AP66" i="1"/>
  <c r="AN66" i="1"/>
  <c r="AL66" i="1"/>
  <c r="AJ66" i="1"/>
  <c r="AJ65" i="1" s="1"/>
  <c r="AH66" i="1"/>
  <c r="AF66" i="1"/>
  <c r="AF65" i="1" s="1"/>
  <c r="AD66" i="1"/>
  <c r="AB66" i="1"/>
  <c r="AB65" i="1" s="1"/>
  <c r="Z66" i="1"/>
  <c r="X66" i="1"/>
  <c r="X65" i="1" s="1"/>
  <c r="V66" i="1"/>
  <c r="T66" i="1"/>
  <c r="T65" i="1" s="1"/>
  <c r="R66" i="1"/>
  <c r="P66" i="1"/>
  <c r="P65" i="1" s="1"/>
  <c r="N66" i="1"/>
  <c r="L66" i="1"/>
  <c r="L65" i="1" s="1"/>
  <c r="CQ65" i="1"/>
  <c r="CO65" i="1"/>
  <c r="CN65" i="1"/>
  <c r="CK65" i="1"/>
  <c r="CJ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N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K65" i="1"/>
  <c r="CS64" i="1"/>
  <c r="CU64" i="1" s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L64" i="1"/>
  <c r="CS63" i="1"/>
  <c r="CU63" i="1" s="1"/>
  <c r="CR63" i="1"/>
  <c r="CP63" i="1"/>
  <c r="CP62" i="1" s="1"/>
  <c r="CN63" i="1"/>
  <c r="CL63" i="1"/>
  <c r="CL62" i="1" s="1"/>
  <c r="CJ63" i="1"/>
  <c r="CH63" i="1"/>
  <c r="CH62" i="1" s="1"/>
  <c r="CF63" i="1"/>
  <c r="CD63" i="1"/>
  <c r="CB63" i="1"/>
  <c r="BZ63" i="1"/>
  <c r="BZ62" i="1" s="1"/>
  <c r="BX63" i="1"/>
  <c r="BV63" i="1"/>
  <c r="BV62" i="1" s="1"/>
  <c r="BT63" i="1"/>
  <c r="BR63" i="1"/>
  <c r="BR62" i="1" s="1"/>
  <c r="BP63" i="1"/>
  <c r="BN63" i="1"/>
  <c r="BN62" i="1" s="1"/>
  <c r="BL63" i="1"/>
  <c r="BJ63" i="1"/>
  <c r="BJ62" i="1" s="1"/>
  <c r="BH63" i="1"/>
  <c r="BF63" i="1"/>
  <c r="BF62" i="1" s="1"/>
  <c r="BD63" i="1"/>
  <c r="BB63" i="1"/>
  <c r="BB62" i="1" s="1"/>
  <c r="AZ63" i="1"/>
  <c r="AX63" i="1"/>
  <c r="AV63" i="1"/>
  <c r="AT63" i="1"/>
  <c r="AT62" i="1" s="1"/>
  <c r="AR63" i="1"/>
  <c r="AP63" i="1"/>
  <c r="AP62" i="1" s="1"/>
  <c r="AN63" i="1"/>
  <c r="AL63" i="1"/>
  <c r="AL62" i="1" s="1"/>
  <c r="AJ63" i="1"/>
  <c r="AH63" i="1"/>
  <c r="AH62" i="1" s="1"/>
  <c r="AF63" i="1"/>
  <c r="AD63" i="1"/>
  <c r="AD62" i="1" s="1"/>
  <c r="AB63" i="1"/>
  <c r="Z63" i="1"/>
  <c r="Z62" i="1" s="1"/>
  <c r="X63" i="1"/>
  <c r="V63" i="1"/>
  <c r="V62" i="1" s="1"/>
  <c r="T63" i="1"/>
  <c r="R63" i="1"/>
  <c r="R62" i="1" s="1"/>
  <c r="P63" i="1"/>
  <c r="N63" i="1"/>
  <c r="N62" i="1" s="1"/>
  <c r="L63" i="1"/>
  <c r="CS62" i="1"/>
  <c r="CQ62" i="1"/>
  <c r="CO62" i="1"/>
  <c r="CK62" i="1"/>
  <c r="CI62" i="1"/>
  <c r="CG62" i="1"/>
  <c r="CE62" i="1"/>
  <c r="CD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X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K62" i="1"/>
  <c r="CS61" i="1"/>
  <c r="CU61" i="1" s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L61" i="1"/>
  <c r="CS60" i="1"/>
  <c r="CU60" i="1" s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L60" i="1"/>
  <c r="CS59" i="1"/>
  <c r="CU59" i="1" s="1"/>
  <c r="CR59" i="1"/>
  <c r="CP59" i="1"/>
  <c r="CP58" i="1" s="1"/>
  <c r="CN59" i="1"/>
  <c r="CL59" i="1"/>
  <c r="CL58" i="1" s="1"/>
  <c r="CJ59" i="1"/>
  <c r="CH59" i="1"/>
  <c r="CH58" i="1" s="1"/>
  <c r="CF59" i="1"/>
  <c r="CD59" i="1"/>
  <c r="CD58" i="1" s="1"/>
  <c r="CB59" i="1"/>
  <c r="BZ59" i="1"/>
  <c r="BZ58" i="1" s="1"/>
  <c r="BX59" i="1"/>
  <c r="BV59" i="1"/>
  <c r="BV58" i="1" s="1"/>
  <c r="BT59" i="1"/>
  <c r="BR59" i="1"/>
  <c r="BR58" i="1" s="1"/>
  <c r="BP59" i="1"/>
  <c r="BN59" i="1"/>
  <c r="BN58" i="1" s="1"/>
  <c r="BL59" i="1"/>
  <c r="BJ59" i="1"/>
  <c r="BJ58" i="1" s="1"/>
  <c r="BH59" i="1"/>
  <c r="BF59" i="1"/>
  <c r="BF58" i="1" s="1"/>
  <c r="BD59" i="1"/>
  <c r="BB59" i="1"/>
  <c r="BB58" i="1" s="1"/>
  <c r="AZ59" i="1"/>
  <c r="AX59" i="1"/>
  <c r="AX58" i="1" s="1"/>
  <c r="AV59" i="1"/>
  <c r="AT59" i="1"/>
  <c r="AT58" i="1" s="1"/>
  <c r="AR59" i="1"/>
  <c r="AP59" i="1"/>
  <c r="AP58" i="1" s="1"/>
  <c r="AN59" i="1"/>
  <c r="AL59" i="1"/>
  <c r="AL58" i="1" s="1"/>
  <c r="AJ59" i="1"/>
  <c r="AH59" i="1"/>
  <c r="AH58" i="1" s="1"/>
  <c r="AF59" i="1"/>
  <c r="AD59" i="1"/>
  <c r="AD58" i="1" s="1"/>
  <c r="AB59" i="1"/>
  <c r="Z59" i="1"/>
  <c r="Z58" i="1" s="1"/>
  <c r="X59" i="1"/>
  <c r="V59" i="1"/>
  <c r="V58" i="1" s="1"/>
  <c r="T59" i="1"/>
  <c r="R59" i="1"/>
  <c r="R58" i="1" s="1"/>
  <c r="P59" i="1"/>
  <c r="N59" i="1"/>
  <c r="L59" i="1"/>
  <c r="CR58" i="1"/>
  <c r="CQ58" i="1"/>
  <c r="CO58" i="1"/>
  <c r="CN58" i="1"/>
  <c r="CK58" i="1"/>
  <c r="CI58" i="1"/>
  <c r="CG58" i="1"/>
  <c r="CE58" i="1"/>
  <c r="CC58" i="1"/>
  <c r="CB58" i="1"/>
  <c r="CA58" i="1"/>
  <c r="BY58" i="1"/>
  <c r="BW58" i="1"/>
  <c r="BU58" i="1"/>
  <c r="BS58" i="1"/>
  <c r="BQ58" i="1"/>
  <c r="BO58" i="1"/>
  <c r="BM58" i="1"/>
  <c r="BL58" i="1"/>
  <c r="BK58" i="1"/>
  <c r="BI58" i="1"/>
  <c r="BG58" i="1"/>
  <c r="BE58" i="1"/>
  <c r="BC58" i="1"/>
  <c r="BA58" i="1"/>
  <c r="AY58" i="1"/>
  <c r="AW58" i="1"/>
  <c r="AV58" i="1"/>
  <c r="AU58" i="1"/>
  <c r="AS58" i="1"/>
  <c r="AQ58" i="1"/>
  <c r="AO58" i="1"/>
  <c r="AM58" i="1"/>
  <c r="AK58" i="1"/>
  <c r="AI58" i="1"/>
  <c r="AG58" i="1"/>
  <c r="AF58" i="1"/>
  <c r="AE58" i="1"/>
  <c r="AC58" i="1"/>
  <c r="AA58" i="1"/>
  <c r="Y58" i="1"/>
  <c r="W58" i="1"/>
  <c r="U58" i="1"/>
  <c r="S58" i="1"/>
  <c r="Q58" i="1"/>
  <c r="P58" i="1"/>
  <c r="O58" i="1"/>
  <c r="M58" i="1"/>
  <c r="K58" i="1"/>
  <c r="CS57" i="1"/>
  <c r="CU57" i="1" s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L57" i="1"/>
  <c r="CS56" i="1"/>
  <c r="CU56" i="1" s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L56" i="1"/>
  <c r="CS55" i="1"/>
  <c r="CU55" i="1" s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CS54" i="1"/>
  <c r="CU54" i="1" s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CS53" i="1"/>
  <c r="CU53" i="1" s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CS52" i="1"/>
  <c r="CU52" i="1" s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L52" i="1"/>
  <c r="CS51" i="1"/>
  <c r="CU51" i="1" s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L51" i="1"/>
  <c r="CS50" i="1"/>
  <c r="CU50" i="1" s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CS49" i="1"/>
  <c r="CU49" i="1" s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L49" i="1"/>
  <c r="CS48" i="1"/>
  <c r="CU48" i="1" s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J47" i="1" s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D47" i="1" s="1"/>
  <c r="AB48" i="1"/>
  <c r="Z48" i="1"/>
  <c r="X48" i="1"/>
  <c r="V48" i="1"/>
  <c r="T48" i="1"/>
  <c r="R48" i="1"/>
  <c r="P48" i="1"/>
  <c r="N48" i="1"/>
  <c r="L48" i="1"/>
  <c r="CQ47" i="1"/>
  <c r="CO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K47" i="1"/>
  <c r="CS46" i="1"/>
  <c r="CU46" i="1" s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L46" i="1"/>
  <c r="CS45" i="1"/>
  <c r="CS44" i="1" s="1"/>
  <c r="CR45" i="1"/>
  <c r="CP45" i="1"/>
  <c r="CN45" i="1"/>
  <c r="CL45" i="1"/>
  <c r="CL44" i="1" s="1"/>
  <c r="CJ45" i="1"/>
  <c r="CH45" i="1"/>
  <c r="CH44" i="1" s="1"/>
  <c r="CF45" i="1"/>
  <c r="CF44" i="1" s="1"/>
  <c r="CD45" i="1"/>
  <c r="CD44" i="1" s="1"/>
  <c r="CB45" i="1"/>
  <c r="BZ45" i="1"/>
  <c r="BZ44" i="1" s="1"/>
  <c r="BX45" i="1"/>
  <c r="BV45" i="1"/>
  <c r="BV44" i="1" s="1"/>
  <c r="BT45" i="1"/>
  <c r="BR45" i="1"/>
  <c r="BR44" i="1" s="1"/>
  <c r="BP45" i="1"/>
  <c r="BP44" i="1" s="1"/>
  <c r="BN45" i="1"/>
  <c r="BN44" i="1" s="1"/>
  <c r="BL45" i="1"/>
  <c r="BJ45" i="1"/>
  <c r="BJ44" i="1" s="1"/>
  <c r="BH45" i="1"/>
  <c r="BF45" i="1"/>
  <c r="BF44" i="1" s="1"/>
  <c r="BD45" i="1"/>
  <c r="BB45" i="1"/>
  <c r="BB44" i="1" s="1"/>
  <c r="AZ45" i="1"/>
  <c r="AZ44" i="1" s="1"/>
  <c r="AX45" i="1"/>
  <c r="AX44" i="1" s="1"/>
  <c r="AV45" i="1"/>
  <c r="AT45" i="1"/>
  <c r="AT44" i="1" s="1"/>
  <c r="AR45" i="1"/>
  <c r="AP45" i="1"/>
  <c r="AP44" i="1" s="1"/>
  <c r="AN45" i="1"/>
  <c r="AL45" i="1"/>
  <c r="AL44" i="1" s="1"/>
  <c r="AJ45" i="1"/>
  <c r="AJ44" i="1" s="1"/>
  <c r="AH45" i="1"/>
  <c r="AH44" i="1" s="1"/>
  <c r="AF45" i="1"/>
  <c r="AD45" i="1"/>
  <c r="AD44" i="1" s="1"/>
  <c r="AB45" i="1"/>
  <c r="Z45" i="1"/>
  <c r="Z44" i="1" s="1"/>
  <c r="X45" i="1"/>
  <c r="V45" i="1"/>
  <c r="V44" i="1" s="1"/>
  <c r="T45" i="1"/>
  <c r="T44" i="1" s="1"/>
  <c r="R45" i="1"/>
  <c r="R44" i="1" s="1"/>
  <c r="P45" i="1"/>
  <c r="N45" i="1"/>
  <c r="L45" i="1"/>
  <c r="CR44" i="1"/>
  <c r="CQ44" i="1"/>
  <c r="CP44" i="1"/>
  <c r="CO44" i="1"/>
  <c r="CN44" i="1"/>
  <c r="CK44" i="1"/>
  <c r="CJ44" i="1"/>
  <c r="CI44" i="1"/>
  <c r="CG44" i="1"/>
  <c r="CE44" i="1"/>
  <c r="CC44" i="1"/>
  <c r="CB44" i="1"/>
  <c r="CA44" i="1"/>
  <c r="BY44" i="1"/>
  <c r="BX44" i="1"/>
  <c r="BW44" i="1"/>
  <c r="BU44" i="1"/>
  <c r="BT44" i="1"/>
  <c r="BS44" i="1"/>
  <c r="BQ44" i="1"/>
  <c r="BO44" i="1"/>
  <c r="BM44" i="1"/>
  <c r="BL44" i="1"/>
  <c r="BK44" i="1"/>
  <c r="BI44" i="1"/>
  <c r="BH44" i="1"/>
  <c r="BG44" i="1"/>
  <c r="BE44" i="1"/>
  <c r="BD44" i="1"/>
  <c r="BC44" i="1"/>
  <c r="BA44" i="1"/>
  <c r="AY44" i="1"/>
  <c r="AW44" i="1"/>
  <c r="AV44" i="1"/>
  <c r="AU44" i="1"/>
  <c r="AS44" i="1"/>
  <c r="AR44" i="1"/>
  <c r="AQ44" i="1"/>
  <c r="AO44" i="1"/>
  <c r="AN44" i="1"/>
  <c r="AM44" i="1"/>
  <c r="AK44" i="1"/>
  <c r="AI44" i="1"/>
  <c r="AG44" i="1"/>
  <c r="AF44" i="1"/>
  <c r="AE44" i="1"/>
  <c r="AC44" i="1"/>
  <c r="AB44" i="1"/>
  <c r="AA44" i="1"/>
  <c r="Y44" i="1"/>
  <c r="X44" i="1"/>
  <c r="W44" i="1"/>
  <c r="U44" i="1"/>
  <c r="S44" i="1"/>
  <c r="Q44" i="1"/>
  <c r="P44" i="1"/>
  <c r="O44" i="1"/>
  <c r="M44" i="1"/>
  <c r="L44" i="1"/>
  <c r="K44" i="1"/>
  <c r="CS43" i="1"/>
  <c r="CU43" i="1" s="1"/>
  <c r="CR43" i="1"/>
  <c r="CR42" i="1" s="1"/>
  <c r="CP43" i="1"/>
  <c r="CN43" i="1"/>
  <c r="CN42" i="1" s="1"/>
  <c r="CL43" i="1"/>
  <c r="CJ43" i="1"/>
  <c r="CJ42" i="1" s="1"/>
  <c r="CH43" i="1"/>
  <c r="CF43" i="1"/>
  <c r="CF42" i="1" s="1"/>
  <c r="CD43" i="1"/>
  <c r="CB43" i="1"/>
  <c r="CB42" i="1" s="1"/>
  <c r="BZ43" i="1"/>
  <c r="BZ42" i="1" s="1"/>
  <c r="BX43" i="1"/>
  <c r="BX42" i="1" s="1"/>
  <c r="BV43" i="1"/>
  <c r="BT43" i="1"/>
  <c r="BT42" i="1" s="1"/>
  <c r="BR43" i="1"/>
  <c r="BP43" i="1"/>
  <c r="BP42" i="1" s="1"/>
  <c r="BN43" i="1"/>
  <c r="BL43" i="1"/>
  <c r="BL42" i="1" s="1"/>
  <c r="BJ43" i="1"/>
  <c r="BJ42" i="1" s="1"/>
  <c r="BH43" i="1"/>
  <c r="BH42" i="1" s="1"/>
  <c r="BF43" i="1"/>
  <c r="BD43" i="1"/>
  <c r="BD42" i="1" s="1"/>
  <c r="BB43" i="1"/>
  <c r="AZ43" i="1"/>
  <c r="AZ42" i="1" s="1"/>
  <c r="AX43" i="1"/>
  <c r="AV43" i="1"/>
  <c r="AV42" i="1" s="1"/>
  <c r="AT43" i="1"/>
  <c r="AT42" i="1" s="1"/>
  <c r="AR43" i="1"/>
  <c r="AR42" i="1" s="1"/>
  <c r="AP43" i="1"/>
  <c r="AN43" i="1"/>
  <c r="AN42" i="1" s="1"/>
  <c r="AL43" i="1"/>
  <c r="AJ43" i="1"/>
  <c r="AJ42" i="1" s="1"/>
  <c r="AH43" i="1"/>
  <c r="AF43" i="1"/>
  <c r="AF42" i="1" s="1"/>
  <c r="AD43" i="1"/>
  <c r="AD42" i="1" s="1"/>
  <c r="AB43" i="1"/>
  <c r="AB42" i="1" s="1"/>
  <c r="Z43" i="1"/>
  <c r="X43" i="1"/>
  <c r="X42" i="1" s="1"/>
  <c r="V43" i="1"/>
  <c r="T43" i="1"/>
  <c r="T42" i="1" s="1"/>
  <c r="R43" i="1"/>
  <c r="P43" i="1"/>
  <c r="P42" i="1" s="1"/>
  <c r="N43" i="1"/>
  <c r="N42" i="1" s="1"/>
  <c r="L43" i="1"/>
  <c r="CT43" i="1" s="1"/>
  <c r="CT42" i="1" s="1"/>
  <c r="CQ42" i="1"/>
  <c r="CP42" i="1"/>
  <c r="CO42" i="1"/>
  <c r="CL42" i="1"/>
  <c r="CK42" i="1"/>
  <c r="CI42" i="1"/>
  <c r="CH42" i="1"/>
  <c r="CG42" i="1"/>
  <c r="CE42" i="1"/>
  <c r="CD42" i="1"/>
  <c r="CC42" i="1"/>
  <c r="CA42" i="1"/>
  <c r="BY42" i="1"/>
  <c r="BW42" i="1"/>
  <c r="BV42" i="1"/>
  <c r="BU42" i="1"/>
  <c r="BS42" i="1"/>
  <c r="BR42" i="1"/>
  <c r="BQ42" i="1"/>
  <c r="BO42" i="1"/>
  <c r="BN42" i="1"/>
  <c r="BM42" i="1"/>
  <c r="BK42" i="1"/>
  <c r="BI42" i="1"/>
  <c r="BG42" i="1"/>
  <c r="BF42" i="1"/>
  <c r="BE42" i="1"/>
  <c r="BC42" i="1"/>
  <c r="BB42" i="1"/>
  <c r="BA42" i="1"/>
  <c r="AY42" i="1"/>
  <c r="AX42" i="1"/>
  <c r="AW42" i="1"/>
  <c r="AU42" i="1"/>
  <c r="AS42" i="1"/>
  <c r="AQ42" i="1"/>
  <c r="AP42" i="1"/>
  <c r="AO42" i="1"/>
  <c r="AM42" i="1"/>
  <c r="AL42" i="1"/>
  <c r="AK42" i="1"/>
  <c r="AI42" i="1"/>
  <c r="AH42" i="1"/>
  <c r="AG42" i="1"/>
  <c r="AE42" i="1"/>
  <c r="AC42" i="1"/>
  <c r="AA42" i="1"/>
  <c r="Z42" i="1"/>
  <c r="Y42" i="1"/>
  <c r="W42" i="1"/>
  <c r="V42" i="1"/>
  <c r="U42" i="1"/>
  <c r="S42" i="1"/>
  <c r="R42" i="1"/>
  <c r="Q42" i="1"/>
  <c r="O42" i="1"/>
  <c r="M42" i="1"/>
  <c r="K42" i="1"/>
  <c r="CU41" i="1"/>
  <c r="CS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L41" i="1"/>
  <c r="CS40" i="1"/>
  <c r="CU40" i="1" s="1"/>
  <c r="CR40" i="1"/>
  <c r="CR39" i="1" s="1"/>
  <c r="CP40" i="1"/>
  <c r="CN40" i="1"/>
  <c r="CN39" i="1" s="1"/>
  <c r="CL40" i="1"/>
  <c r="CJ40" i="1"/>
  <c r="CH40" i="1"/>
  <c r="CF40" i="1"/>
  <c r="CF39" i="1" s="1"/>
  <c r="CD40" i="1"/>
  <c r="CD39" i="1" s="1"/>
  <c r="CB40" i="1"/>
  <c r="BZ40" i="1"/>
  <c r="BZ39" i="1" s="1"/>
  <c r="BX40" i="1"/>
  <c r="BX39" i="1" s="1"/>
  <c r="BV40" i="1"/>
  <c r="BT40" i="1"/>
  <c r="BR40" i="1"/>
  <c r="BP40" i="1"/>
  <c r="BP39" i="1" s="1"/>
  <c r="BN40" i="1"/>
  <c r="BN39" i="1" s="1"/>
  <c r="BL40" i="1"/>
  <c r="BJ40" i="1"/>
  <c r="BH40" i="1"/>
  <c r="BH39" i="1" s="1"/>
  <c r="BF40" i="1"/>
  <c r="BF39" i="1" s="1"/>
  <c r="BD40" i="1"/>
  <c r="BB40" i="1"/>
  <c r="BB39" i="1" s="1"/>
  <c r="AZ40" i="1"/>
  <c r="AZ39" i="1" s="1"/>
  <c r="AX40" i="1"/>
  <c r="AX39" i="1" s="1"/>
  <c r="AV40" i="1"/>
  <c r="AT40" i="1"/>
  <c r="AT39" i="1" s="1"/>
  <c r="AR40" i="1"/>
  <c r="AR39" i="1" s="1"/>
  <c r="AP40" i="1"/>
  <c r="AN40" i="1"/>
  <c r="AL40" i="1"/>
  <c r="AJ40" i="1"/>
  <c r="AJ39" i="1" s="1"/>
  <c r="AH40" i="1"/>
  <c r="AH39" i="1" s="1"/>
  <c r="AF40" i="1"/>
  <c r="AD40" i="1"/>
  <c r="AD39" i="1" s="1"/>
  <c r="AB40" i="1"/>
  <c r="AB39" i="1" s="1"/>
  <c r="Z40" i="1"/>
  <c r="X40" i="1"/>
  <c r="V40" i="1"/>
  <c r="T40" i="1"/>
  <c r="T39" i="1" s="1"/>
  <c r="R40" i="1"/>
  <c r="R39" i="1" s="1"/>
  <c r="P40" i="1"/>
  <c r="N40" i="1"/>
  <c r="L40" i="1"/>
  <c r="CS39" i="1"/>
  <c r="CQ39" i="1"/>
  <c r="CP39" i="1"/>
  <c r="CO39" i="1"/>
  <c r="CL39" i="1"/>
  <c r="CK39" i="1"/>
  <c r="CI39" i="1"/>
  <c r="CH39" i="1"/>
  <c r="CG39" i="1"/>
  <c r="CE39" i="1"/>
  <c r="CC39" i="1"/>
  <c r="CA39" i="1"/>
  <c r="BY39" i="1"/>
  <c r="BW39" i="1"/>
  <c r="BV39" i="1"/>
  <c r="BU39" i="1"/>
  <c r="BS39" i="1"/>
  <c r="BR39" i="1"/>
  <c r="BQ39" i="1"/>
  <c r="BO39" i="1"/>
  <c r="BM39" i="1"/>
  <c r="BK39" i="1"/>
  <c r="BJ39" i="1"/>
  <c r="BI39" i="1"/>
  <c r="BG39" i="1"/>
  <c r="BE39" i="1"/>
  <c r="BC39" i="1"/>
  <c r="BA39" i="1"/>
  <c r="AY39" i="1"/>
  <c r="AW39" i="1"/>
  <c r="AU39" i="1"/>
  <c r="AS39" i="1"/>
  <c r="AQ39" i="1"/>
  <c r="AP39" i="1"/>
  <c r="AO39" i="1"/>
  <c r="AM39" i="1"/>
  <c r="AL39" i="1"/>
  <c r="AK39" i="1"/>
  <c r="AI39" i="1"/>
  <c r="AG39" i="1"/>
  <c r="AE39" i="1"/>
  <c r="AC39" i="1"/>
  <c r="AA39" i="1"/>
  <c r="Z39" i="1"/>
  <c r="Y39" i="1"/>
  <c r="W39" i="1"/>
  <c r="V39" i="1"/>
  <c r="U39" i="1"/>
  <c r="S39" i="1"/>
  <c r="Q39" i="1"/>
  <c r="O39" i="1"/>
  <c r="N39" i="1"/>
  <c r="M39" i="1"/>
  <c r="K39" i="1"/>
  <c r="CS38" i="1"/>
  <c r="CU38" i="1" s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L38" i="1"/>
  <c r="CS37" i="1"/>
  <c r="CU37" i="1" s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L37" i="1"/>
  <c r="CS36" i="1"/>
  <c r="CU36" i="1" s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L36" i="1"/>
  <c r="CQ35" i="1"/>
  <c r="CO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K35" i="1"/>
  <c r="CS34" i="1"/>
  <c r="CU34" i="1" s="1"/>
  <c r="CR34" i="1"/>
  <c r="CR33" i="1" s="1"/>
  <c r="CP34" i="1"/>
  <c r="CP33" i="1" s="1"/>
  <c r="CN34" i="1"/>
  <c r="CL34" i="1"/>
  <c r="CJ34" i="1"/>
  <c r="CJ33" i="1" s="1"/>
  <c r="CH34" i="1"/>
  <c r="CH33" i="1" s="1"/>
  <c r="CF34" i="1"/>
  <c r="CF33" i="1" s="1"/>
  <c r="CD34" i="1"/>
  <c r="CD33" i="1" s="1"/>
  <c r="CB34" i="1"/>
  <c r="BZ34" i="1"/>
  <c r="BZ33" i="1" s="1"/>
  <c r="BX34" i="1"/>
  <c r="BX33" i="1" s="1"/>
  <c r="BV34" i="1"/>
  <c r="BV33" i="1" s="1"/>
  <c r="BT34" i="1"/>
  <c r="BT33" i="1" s="1"/>
  <c r="BR34" i="1"/>
  <c r="BR33" i="1" s="1"/>
  <c r="BP34" i="1"/>
  <c r="BN34" i="1"/>
  <c r="BN33" i="1" s="1"/>
  <c r="BL34" i="1"/>
  <c r="BL33" i="1" s="1"/>
  <c r="BJ34" i="1"/>
  <c r="BJ33" i="1" s="1"/>
  <c r="BH34" i="1"/>
  <c r="BH33" i="1" s="1"/>
  <c r="BF34" i="1"/>
  <c r="BF33" i="1" s="1"/>
  <c r="BD34" i="1"/>
  <c r="BD33" i="1" s="1"/>
  <c r="BB34" i="1"/>
  <c r="BB33" i="1" s="1"/>
  <c r="AZ34" i="1"/>
  <c r="AZ33" i="1" s="1"/>
  <c r="AX34" i="1"/>
  <c r="AX33" i="1" s="1"/>
  <c r="AV34" i="1"/>
  <c r="AT34" i="1"/>
  <c r="AT33" i="1" s="1"/>
  <c r="AR34" i="1"/>
  <c r="AR33" i="1" s="1"/>
  <c r="AP34" i="1"/>
  <c r="AP33" i="1" s="1"/>
  <c r="AN34" i="1"/>
  <c r="AN33" i="1" s="1"/>
  <c r="AL34" i="1"/>
  <c r="AL33" i="1" s="1"/>
  <c r="AJ34" i="1"/>
  <c r="AH34" i="1"/>
  <c r="AF34" i="1"/>
  <c r="AF33" i="1" s="1"/>
  <c r="AD34" i="1"/>
  <c r="AD33" i="1" s="1"/>
  <c r="AB34" i="1"/>
  <c r="AB33" i="1" s="1"/>
  <c r="Z34" i="1"/>
  <c r="Z33" i="1" s="1"/>
  <c r="X34" i="1"/>
  <c r="X33" i="1" s="1"/>
  <c r="V34" i="1"/>
  <c r="V33" i="1" s="1"/>
  <c r="T34" i="1"/>
  <c r="T33" i="1" s="1"/>
  <c r="R34" i="1"/>
  <c r="R33" i="1" s="1"/>
  <c r="P34" i="1"/>
  <c r="P33" i="1" s="1"/>
  <c r="N34" i="1"/>
  <c r="L34" i="1"/>
  <c r="L33" i="1" s="1"/>
  <c r="CS33" i="1"/>
  <c r="CQ33" i="1"/>
  <c r="CO33" i="1"/>
  <c r="CN33" i="1"/>
  <c r="CL33" i="1"/>
  <c r="CK33" i="1"/>
  <c r="CI33" i="1"/>
  <c r="CG33" i="1"/>
  <c r="CE33" i="1"/>
  <c r="CC33" i="1"/>
  <c r="CB33" i="1"/>
  <c r="CA33" i="1"/>
  <c r="BY33" i="1"/>
  <c r="BW33" i="1"/>
  <c r="BU33" i="1"/>
  <c r="BS33" i="1"/>
  <c r="BQ33" i="1"/>
  <c r="BP33" i="1"/>
  <c r="BO33" i="1"/>
  <c r="BM33" i="1"/>
  <c r="BK33" i="1"/>
  <c r="BI33" i="1"/>
  <c r="BG33" i="1"/>
  <c r="BE33" i="1"/>
  <c r="BC33" i="1"/>
  <c r="BA33" i="1"/>
  <c r="AY33" i="1"/>
  <c r="AW33" i="1"/>
  <c r="AV33" i="1"/>
  <c r="AU33" i="1"/>
  <c r="AS33" i="1"/>
  <c r="AQ33" i="1"/>
  <c r="AO33" i="1"/>
  <c r="AM33" i="1"/>
  <c r="AK33" i="1"/>
  <c r="AJ33" i="1"/>
  <c r="AI33" i="1"/>
  <c r="AH33" i="1"/>
  <c r="AG33" i="1"/>
  <c r="AE33" i="1"/>
  <c r="AC33" i="1"/>
  <c r="AA33" i="1"/>
  <c r="Y33" i="1"/>
  <c r="W33" i="1"/>
  <c r="U33" i="1"/>
  <c r="S33" i="1"/>
  <c r="Q33" i="1"/>
  <c r="O33" i="1"/>
  <c r="M33" i="1"/>
  <c r="K33" i="1"/>
  <c r="CS32" i="1"/>
  <c r="CS31" i="1" s="1"/>
  <c r="CR32" i="1"/>
  <c r="CR31" i="1" s="1"/>
  <c r="CP32" i="1"/>
  <c r="CP31" i="1" s="1"/>
  <c r="CN32" i="1"/>
  <c r="CN31" i="1" s="1"/>
  <c r="CL32" i="1"/>
  <c r="CL31" i="1" s="1"/>
  <c r="CJ32" i="1"/>
  <c r="CJ31" i="1" s="1"/>
  <c r="CH32" i="1"/>
  <c r="CH31" i="1" s="1"/>
  <c r="CF32" i="1"/>
  <c r="CF31" i="1" s="1"/>
  <c r="CD32" i="1"/>
  <c r="CD31" i="1" s="1"/>
  <c r="CB32" i="1"/>
  <c r="CB31" i="1" s="1"/>
  <c r="BZ32" i="1"/>
  <c r="BZ31" i="1" s="1"/>
  <c r="BX32" i="1"/>
  <c r="BX31" i="1" s="1"/>
  <c r="BV32" i="1"/>
  <c r="BV31" i="1" s="1"/>
  <c r="BT32" i="1"/>
  <c r="BT31" i="1" s="1"/>
  <c r="BR32" i="1"/>
  <c r="BR31" i="1" s="1"/>
  <c r="BP32" i="1"/>
  <c r="BP31" i="1" s="1"/>
  <c r="BN32" i="1"/>
  <c r="BN31" i="1" s="1"/>
  <c r="BL32" i="1"/>
  <c r="BL31" i="1" s="1"/>
  <c r="BJ32" i="1"/>
  <c r="BJ31" i="1" s="1"/>
  <c r="BH32" i="1"/>
  <c r="BH31" i="1" s="1"/>
  <c r="BF32" i="1"/>
  <c r="BF31" i="1" s="1"/>
  <c r="BD32" i="1"/>
  <c r="BD31" i="1" s="1"/>
  <c r="BB32" i="1"/>
  <c r="BB31" i="1" s="1"/>
  <c r="AZ32" i="1"/>
  <c r="AZ31" i="1" s="1"/>
  <c r="AX32" i="1"/>
  <c r="AX31" i="1" s="1"/>
  <c r="AV32" i="1"/>
  <c r="AV31" i="1" s="1"/>
  <c r="AT32" i="1"/>
  <c r="AT31" i="1" s="1"/>
  <c r="AR32" i="1"/>
  <c r="AR31" i="1" s="1"/>
  <c r="AP32" i="1"/>
  <c r="AP31" i="1" s="1"/>
  <c r="AN32" i="1"/>
  <c r="AN31" i="1" s="1"/>
  <c r="AL32" i="1"/>
  <c r="AL31" i="1" s="1"/>
  <c r="AJ32" i="1"/>
  <c r="AJ31" i="1" s="1"/>
  <c r="AH32" i="1"/>
  <c r="AH31" i="1" s="1"/>
  <c r="AF32" i="1"/>
  <c r="AF31" i="1" s="1"/>
  <c r="AD32" i="1"/>
  <c r="AD31" i="1" s="1"/>
  <c r="AB32" i="1"/>
  <c r="AB31" i="1" s="1"/>
  <c r="Z32" i="1"/>
  <c r="Z31" i="1" s="1"/>
  <c r="X32" i="1"/>
  <c r="V32" i="1"/>
  <c r="V31" i="1" s="1"/>
  <c r="T32" i="1"/>
  <c r="T31" i="1" s="1"/>
  <c r="R32" i="1"/>
  <c r="R31" i="1" s="1"/>
  <c r="P32" i="1"/>
  <c r="P31" i="1" s="1"/>
  <c r="N32" i="1"/>
  <c r="L32" i="1"/>
  <c r="L31" i="1" s="1"/>
  <c r="CQ31" i="1"/>
  <c r="CO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X31" i="1"/>
  <c r="W31" i="1"/>
  <c r="U31" i="1"/>
  <c r="S31" i="1"/>
  <c r="Q31" i="1"/>
  <c r="O31" i="1"/>
  <c r="M31" i="1"/>
  <c r="K31" i="1"/>
  <c r="CS30" i="1"/>
  <c r="CU30" i="1" s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L30" i="1"/>
  <c r="CS29" i="1"/>
  <c r="CU29" i="1" s="1"/>
  <c r="CR29" i="1"/>
  <c r="CP29" i="1"/>
  <c r="CP28" i="1" s="1"/>
  <c r="CN29" i="1"/>
  <c r="CL29" i="1"/>
  <c r="CL28" i="1" s="1"/>
  <c r="CJ29" i="1"/>
  <c r="CH29" i="1"/>
  <c r="CH28" i="1" s="1"/>
  <c r="CF29" i="1"/>
  <c r="CD29" i="1"/>
  <c r="CD28" i="1" s="1"/>
  <c r="CB29" i="1"/>
  <c r="BZ29" i="1"/>
  <c r="BZ28" i="1" s="1"/>
  <c r="BX29" i="1"/>
  <c r="BV29" i="1"/>
  <c r="BV28" i="1" s="1"/>
  <c r="BT29" i="1"/>
  <c r="BR29" i="1"/>
  <c r="BR28" i="1" s="1"/>
  <c r="BP29" i="1"/>
  <c r="BN29" i="1"/>
  <c r="BN28" i="1" s="1"/>
  <c r="BL29" i="1"/>
  <c r="BJ29" i="1"/>
  <c r="BJ28" i="1" s="1"/>
  <c r="BH29" i="1"/>
  <c r="BF29" i="1"/>
  <c r="BF28" i="1" s="1"/>
  <c r="BD29" i="1"/>
  <c r="BB29" i="1"/>
  <c r="BB28" i="1" s="1"/>
  <c r="AZ29" i="1"/>
  <c r="AX29" i="1"/>
  <c r="AX28" i="1" s="1"/>
  <c r="AV29" i="1"/>
  <c r="AT29" i="1"/>
  <c r="AT28" i="1" s="1"/>
  <c r="AR29" i="1"/>
  <c r="AP29" i="1"/>
  <c r="AP28" i="1" s="1"/>
  <c r="AN29" i="1"/>
  <c r="AL29" i="1"/>
  <c r="AL28" i="1" s="1"/>
  <c r="AJ29" i="1"/>
  <c r="AH29" i="1"/>
  <c r="AH28" i="1" s="1"/>
  <c r="AF29" i="1"/>
  <c r="AD29" i="1"/>
  <c r="AD28" i="1" s="1"/>
  <c r="AB29" i="1"/>
  <c r="Z29" i="1"/>
  <c r="Z28" i="1" s="1"/>
  <c r="X29" i="1"/>
  <c r="V29" i="1"/>
  <c r="V28" i="1" s="1"/>
  <c r="T29" i="1"/>
  <c r="R29" i="1"/>
  <c r="R28" i="1" s="1"/>
  <c r="P29" i="1"/>
  <c r="N29" i="1"/>
  <c r="N28" i="1" s="1"/>
  <c r="L29" i="1"/>
  <c r="CS28" i="1"/>
  <c r="CQ28" i="1"/>
  <c r="CO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K28" i="1"/>
  <c r="CS27" i="1"/>
  <c r="CS26" i="1" s="1"/>
  <c r="CR27" i="1"/>
  <c r="CR26" i="1" s="1"/>
  <c r="CP27" i="1"/>
  <c r="CP26" i="1" s="1"/>
  <c r="CN27" i="1"/>
  <c r="CN26" i="1" s="1"/>
  <c r="CL27" i="1"/>
  <c r="CL26" i="1" s="1"/>
  <c r="CJ27" i="1"/>
  <c r="CJ26" i="1" s="1"/>
  <c r="CH27" i="1"/>
  <c r="CH26" i="1" s="1"/>
  <c r="CF27" i="1"/>
  <c r="CD27" i="1"/>
  <c r="CD26" i="1" s="1"/>
  <c r="CB27" i="1"/>
  <c r="CB26" i="1" s="1"/>
  <c r="BZ27" i="1"/>
  <c r="BZ26" i="1" s="1"/>
  <c r="BX27" i="1"/>
  <c r="BX26" i="1" s="1"/>
  <c r="BV27" i="1"/>
  <c r="BV26" i="1" s="1"/>
  <c r="BT27" i="1"/>
  <c r="BT26" i="1" s="1"/>
  <c r="BR27" i="1"/>
  <c r="BR26" i="1" s="1"/>
  <c r="BP27" i="1"/>
  <c r="BP26" i="1" s="1"/>
  <c r="BN27" i="1"/>
  <c r="BN26" i="1" s="1"/>
  <c r="BL27" i="1"/>
  <c r="BL26" i="1" s="1"/>
  <c r="BJ27" i="1"/>
  <c r="BJ26" i="1" s="1"/>
  <c r="BH27" i="1"/>
  <c r="BH26" i="1" s="1"/>
  <c r="BF27" i="1"/>
  <c r="BF26" i="1" s="1"/>
  <c r="BD27" i="1"/>
  <c r="BD26" i="1" s="1"/>
  <c r="BB27" i="1"/>
  <c r="BB26" i="1" s="1"/>
  <c r="AZ27" i="1"/>
  <c r="AZ26" i="1" s="1"/>
  <c r="AX27" i="1"/>
  <c r="AX26" i="1" s="1"/>
  <c r="AV27" i="1"/>
  <c r="AV26" i="1" s="1"/>
  <c r="AT27" i="1"/>
  <c r="AT26" i="1" s="1"/>
  <c r="AR27" i="1"/>
  <c r="AR26" i="1" s="1"/>
  <c r="AP27" i="1"/>
  <c r="AP26" i="1" s="1"/>
  <c r="AN27" i="1"/>
  <c r="AN26" i="1" s="1"/>
  <c r="AL27" i="1"/>
  <c r="AL26" i="1" s="1"/>
  <c r="AJ27" i="1"/>
  <c r="AJ26" i="1" s="1"/>
  <c r="AH27" i="1"/>
  <c r="AH26" i="1" s="1"/>
  <c r="AF27" i="1"/>
  <c r="AF26" i="1" s="1"/>
  <c r="AD27" i="1"/>
  <c r="AD26" i="1" s="1"/>
  <c r="AB27" i="1"/>
  <c r="AB26" i="1" s="1"/>
  <c r="Z27" i="1"/>
  <c r="Z26" i="1" s="1"/>
  <c r="X27" i="1"/>
  <c r="X26" i="1" s="1"/>
  <c r="V27" i="1"/>
  <c r="V26" i="1" s="1"/>
  <c r="T27" i="1"/>
  <c r="R27" i="1"/>
  <c r="R26" i="1" s="1"/>
  <c r="P27" i="1"/>
  <c r="P26" i="1" s="1"/>
  <c r="N27" i="1"/>
  <c r="L27" i="1"/>
  <c r="L26" i="1" s="1"/>
  <c r="CQ26" i="1"/>
  <c r="CO26" i="1"/>
  <c r="CK26" i="1"/>
  <c r="CI26" i="1"/>
  <c r="CG26" i="1"/>
  <c r="CF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T26" i="1"/>
  <c r="S26" i="1"/>
  <c r="Q26" i="1"/>
  <c r="O26" i="1"/>
  <c r="M26" i="1"/>
  <c r="K26" i="1"/>
  <c r="CS25" i="1"/>
  <c r="CU25" i="1" s="1"/>
  <c r="CR25" i="1"/>
  <c r="CR24" i="1" s="1"/>
  <c r="CP25" i="1"/>
  <c r="CN25" i="1"/>
  <c r="CN24" i="1" s="1"/>
  <c r="CL25" i="1"/>
  <c r="CJ25" i="1"/>
  <c r="CJ24" i="1" s="1"/>
  <c r="CH25" i="1"/>
  <c r="CH24" i="1" s="1"/>
  <c r="CF25" i="1"/>
  <c r="CF24" i="1" s="1"/>
  <c r="CD25" i="1"/>
  <c r="CD24" i="1" s="1"/>
  <c r="CB25" i="1"/>
  <c r="CB24" i="1" s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L24" i="1" s="1"/>
  <c r="BJ25" i="1"/>
  <c r="BJ24" i="1" s="1"/>
  <c r="BH25" i="1"/>
  <c r="BH24" i="1" s="1"/>
  <c r="BF25" i="1"/>
  <c r="BF24" i="1" s="1"/>
  <c r="BD25" i="1"/>
  <c r="BD24" i="1" s="1"/>
  <c r="BB25" i="1"/>
  <c r="BB24" i="1" s="1"/>
  <c r="AZ25" i="1"/>
  <c r="AZ24" i="1" s="1"/>
  <c r="AX25" i="1"/>
  <c r="AX24" i="1" s="1"/>
  <c r="AV25" i="1"/>
  <c r="AV24" i="1" s="1"/>
  <c r="AT25" i="1"/>
  <c r="AT24" i="1" s="1"/>
  <c r="AR25" i="1"/>
  <c r="AR24" i="1" s="1"/>
  <c r="AP25" i="1"/>
  <c r="AP24" i="1" s="1"/>
  <c r="AN25" i="1"/>
  <c r="AN24" i="1" s="1"/>
  <c r="AL25" i="1"/>
  <c r="AL24" i="1" s="1"/>
  <c r="AJ25" i="1"/>
  <c r="AJ24" i="1" s="1"/>
  <c r="AH25" i="1"/>
  <c r="AH24" i="1" s="1"/>
  <c r="AF25" i="1"/>
  <c r="AF24" i="1" s="1"/>
  <c r="AD25" i="1"/>
  <c r="AD24" i="1" s="1"/>
  <c r="AB25" i="1"/>
  <c r="AB24" i="1" s="1"/>
  <c r="Z25" i="1"/>
  <c r="Z24" i="1" s="1"/>
  <c r="X25" i="1"/>
  <c r="X24" i="1" s="1"/>
  <c r="V25" i="1"/>
  <c r="V24" i="1" s="1"/>
  <c r="T25" i="1"/>
  <c r="T24" i="1" s="1"/>
  <c r="R25" i="1"/>
  <c r="R24" i="1" s="1"/>
  <c r="P25" i="1"/>
  <c r="P24" i="1" s="1"/>
  <c r="N25" i="1"/>
  <c r="N24" i="1" s="1"/>
  <c r="L25" i="1"/>
  <c r="CS24" i="1"/>
  <c r="CQ24" i="1"/>
  <c r="CP24" i="1"/>
  <c r="CO24" i="1"/>
  <c r="CL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CS23" i="1"/>
  <c r="CU23" i="1" s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CS22" i="1"/>
  <c r="CU22" i="1" s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CS21" i="1"/>
  <c r="T21" i="1"/>
  <c r="CT21" i="1" s="1"/>
  <c r="CS20" i="1"/>
  <c r="T20" i="1"/>
  <c r="CT20" i="1" s="1"/>
  <c r="CS19" i="1"/>
  <c r="CU19" i="1" s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L19" i="1"/>
  <c r="CS18" i="1"/>
  <c r="T18" i="1"/>
  <c r="CT18" i="1" s="1"/>
  <c r="CS17" i="1"/>
  <c r="CU17" i="1" s="1"/>
  <c r="CR17" i="1"/>
  <c r="CR15" i="1" s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N17" i="1"/>
  <c r="L17" i="1"/>
  <c r="CS16" i="1"/>
  <c r="T16" i="1"/>
  <c r="CT16" i="1" s="1"/>
  <c r="CQ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S15" i="1"/>
  <c r="R15" i="1"/>
  <c r="P15" i="1"/>
  <c r="N15" i="1"/>
  <c r="L15" i="1"/>
  <c r="CS14" i="1"/>
  <c r="CU14" i="1" s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L14" i="1"/>
  <c r="CS13" i="1"/>
  <c r="CU13" i="1" s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L13" i="1"/>
  <c r="CS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L12" i="1"/>
  <c r="CU11" i="1"/>
  <c r="CS11" i="1"/>
  <c r="CR11" i="1"/>
  <c r="CP11" i="1"/>
  <c r="CN11" i="1"/>
  <c r="CN10" i="1" s="1"/>
  <c r="CL11" i="1"/>
  <c r="CJ11" i="1"/>
  <c r="CH11" i="1"/>
  <c r="CF11" i="1"/>
  <c r="CF10" i="1" s="1"/>
  <c r="CD11" i="1"/>
  <c r="CB11" i="1"/>
  <c r="BZ11" i="1"/>
  <c r="BX11" i="1"/>
  <c r="BX10" i="1" s="1"/>
  <c r="BV11" i="1"/>
  <c r="BT11" i="1"/>
  <c r="BT10" i="1" s="1"/>
  <c r="BR11" i="1"/>
  <c r="BP11" i="1"/>
  <c r="BN11" i="1"/>
  <c r="BL11" i="1"/>
  <c r="BJ11" i="1"/>
  <c r="BH11" i="1"/>
  <c r="BH10" i="1" s="1"/>
  <c r="BF11" i="1"/>
  <c r="BD11" i="1"/>
  <c r="BB11" i="1"/>
  <c r="AZ11" i="1"/>
  <c r="AZ10" i="1" s="1"/>
  <c r="AX11" i="1"/>
  <c r="AV11" i="1"/>
  <c r="AT11" i="1"/>
  <c r="AR11" i="1"/>
  <c r="AR10" i="1" s="1"/>
  <c r="AP11" i="1"/>
  <c r="AN11" i="1"/>
  <c r="AN10" i="1" s="1"/>
  <c r="AL11" i="1"/>
  <c r="AJ11" i="1"/>
  <c r="AJ10" i="1" s="1"/>
  <c r="AH11" i="1"/>
  <c r="AF11" i="1"/>
  <c r="AD11" i="1"/>
  <c r="AB11" i="1"/>
  <c r="AB10" i="1" s="1"/>
  <c r="Z11" i="1"/>
  <c r="X11" i="1"/>
  <c r="V11" i="1"/>
  <c r="T11" i="1"/>
  <c r="R11" i="1"/>
  <c r="P11" i="1"/>
  <c r="N11" i="1"/>
  <c r="L11" i="1"/>
  <c r="L10" i="1" s="1"/>
  <c r="CQ10" i="1"/>
  <c r="CO10" i="1"/>
  <c r="CK10" i="1"/>
  <c r="CI10" i="1"/>
  <c r="CG10" i="1"/>
  <c r="CE10" i="1"/>
  <c r="CC10" i="1"/>
  <c r="CA10" i="1"/>
  <c r="BY10" i="1"/>
  <c r="BW10" i="1"/>
  <c r="BU10" i="1"/>
  <c r="BS10" i="1"/>
  <c r="BQ10" i="1"/>
  <c r="BP10" i="1"/>
  <c r="BO10" i="1"/>
  <c r="BM10" i="1"/>
  <c r="BK10" i="1"/>
  <c r="BI10" i="1"/>
  <c r="BG10" i="1"/>
  <c r="BE10" i="1"/>
  <c r="BC10" i="1"/>
  <c r="BA10" i="1"/>
  <c r="AY10" i="1"/>
  <c r="AW10" i="1"/>
  <c r="AU10" i="1"/>
  <c r="AU186" i="1" s="1"/>
  <c r="AS10" i="1"/>
  <c r="AQ10" i="1"/>
  <c r="AO10" i="1"/>
  <c r="AM10" i="1"/>
  <c r="AK10" i="1"/>
  <c r="AI10" i="1"/>
  <c r="AI186" i="1" s="1"/>
  <c r="AG10" i="1"/>
  <c r="AE10" i="1"/>
  <c r="AC10" i="1"/>
  <c r="AA10" i="1"/>
  <c r="Y10" i="1"/>
  <c r="W10" i="1"/>
  <c r="U10" i="1"/>
  <c r="S10" i="1"/>
  <c r="Q10" i="1"/>
  <c r="O10" i="1"/>
  <c r="O186" i="1" s="1"/>
  <c r="M10" i="1"/>
  <c r="K10" i="1"/>
  <c r="K186" i="1" s="1"/>
  <c r="CT3" i="1"/>
  <c r="CT106" i="1" l="1"/>
  <c r="X140" i="1"/>
  <c r="AV140" i="1"/>
  <c r="BT140" i="1"/>
  <c r="CJ140" i="1"/>
  <c r="P147" i="1"/>
  <c r="AN147" i="1"/>
  <c r="AV147" i="1"/>
  <c r="BL147" i="1"/>
  <c r="CB147" i="1"/>
  <c r="R10" i="1"/>
  <c r="Z10" i="1"/>
  <c r="AH10" i="1"/>
  <c r="AP10" i="1"/>
  <c r="AX10" i="1"/>
  <c r="BF10" i="1"/>
  <c r="BN10" i="1"/>
  <c r="BV10" i="1"/>
  <c r="CD10" i="1"/>
  <c r="CL10" i="1"/>
  <c r="CT84" i="1"/>
  <c r="N47" i="1"/>
  <c r="AT47" i="1"/>
  <c r="BZ47" i="1"/>
  <c r="P62" i="1"/>
  <c r="X62" i="1"/>
  <c r="AF62" i="1"/>
  <c r="AN62" i="1"/>
  <c r="AV62" i="1"/>
  <c r="BD62" i="1"/>
  <c r="BL62" i="1"/>
  <c r="BT62" i="1"/>
  <c r="CB62" i="1"/>
  <c r="CJ62" i="1"/>
  <c r="AZ104" i="1"/>
  <c r="BP104" i="1"/>
  <c r="AF140" i="1"/>
  <c r="BL140" i="1"/>
  <c r="CR140" i="1"/>
  <c r="X147" i="1"/>
  <c r="BD147" i="1"/>
  <c r="CJ147" i="1"/>
  <c r="CR147" i="1"/>
  <c r="CP104" i="1"/>
  <c r="T28" i="1"/>
  <c r="AR28" i="1"/>
  <c r="BP28" i="1"/>
  <c r="CN28" i="1"/>
  <c r="CT23" i="1"/>
  <c r="CR35" i="1"/>
  <c r="CT53" i="1"/>
  <c r="CT54" i="1"/>
  <c r="L62" i="1"/>
  <c r="T62" i="1"/>
  <c r="AB62" i="1"/>
  <c r="AJ62" i="1"/>
  <c r="AR62" i="1"/>
  <c r="AZ62" i="1"/>
  <c r="BH62" i="1"/>
  <c r="BP62" i="1"/>
  <c r="BX62" i="1"/>
  <c r="CF62" i="1"/>
  <c r="P133" i="1"/>
  <c r="X133" i="1"/>
  <c r="AF133" i="1"/>
  <c r="AN133" i="1"/>
  <c r="AV133" i="1"/>
  <c r="BD133" i="1"/>
  <c r="BL133" i="1"/>
  <c r="BT133" i="1"/>
  <c r="CB133" i="1"/>
  <c r="CJ133" i="1"/>
  <c r="AB28" i="1"/>
  <c r="BH28" i="1"/>
  <c r="X28" i="1"/>
  <c r="AV28" i="1"/>
  <c r="BD28" i="1"/>
  <c r="BT28" i="1"/>
  <c r="CJ28" i="1"/>
  <c r="CR47" i="1"/>
  <c r="CT52" i="1"/>
  <c r="AJ28" i="1"/>
  <c r="AZ28" i="1"/>
  <c r="BX28" i="1"/>
  <c r="CF28" i="1"/>
  <c r="AE186" i="1"/>
  <c r="X10" i="1"/>
  <c r="BD10" i="1"/>
  <c r="CJ10" i="1"/>
  <c r="P28" i="1"/>
  <c r="AF28" i="1"/>
  <c r="AN28" i="1"/>
  <c r="BL28" i="1"/>
  <c r="CB28" i="1"/>
  <c r="CA186" i="1"/>
  <c r="CQ186" i="1"/>
  <c r="L35" i="1"/>
  <c r="T35" i="1"/>
  <c r="AB35" i="1"/>
  <c r="AJ35" i="1"/>
  <c r="AR35" i="1"/>
  <c r="AZ35" i="1"/>
  <c r="BH35" i="1"/>
  <c r="BP35" i="1"/>
  <c r="BX35" i="1"/>
  <c r="CF35" i="1"/>
  <c r="CN35" i="1"/>
  <c r="R35" i="1"/>
  <c r="Z35" i="1"/>
  <c r="AH35" i="1"/>
  <c r="AP35" i="1"/>
  <c r="AX35" i="1"/>
  <c r="L140" i="1"/>
  <c r="T140" i="1"/>
  <c r="AJ140" i="1"/>
  <c r="AR140" i="1"/>
  <c r="AZ140" i="1"/>
  <c r="BH140" i="1"/>
  <c r="BP140" i="1"/>
  <c r="BX140" i="1"/>
  <c r="CF140" i="1"/>
  <c r="CN140" i="1"/>
  <c r="AB140" i="1"/>
  <c r="L104" i="1"/>
  <c r="AB104" i="1"/>
  <c r="AR104" i="1"/>
  <c r="BH104" i="1"/>
  <c r="BX104" i="1"/>
  <c r="CU123" i="1"/>
  <c r="X167" i="1"/>
  <c r="AN167" i="1"/>
  <c r="BD167" i="1"/>
  <c r="BT167" i="1"/>
  <c r="CJ167" i="1"/>
  <c r="CT175" i="1"/>
  <c r="CT171" i="1"/>
  <c r="CT172" i="1"/>
  <c r="CS173" i="1"/>
  <c r="CP173" i="1"/>
  <c r="CT176" i="1"/>
  <c r="CT157" i="1"/>
  <c r="CT156" i="1" s="1"/>
  <c r="AV158" i="1"/>
  <c r="CB158" i="1"/>
  <c r="CT159" i="1"/>
  <c r="CT160" i="1"/>
  <c r="CT154" i="1"/>
  <c r="CT155" i="1"/>
  <c r="CU157" i="1"/>
  <c r="CT139" i="1"/>
  <c r="V133" i="1"/>
  <c r="AL133" i="1"/>
  <c r="BB133" i="1"/>
  <c r="BR133" i="1"/>
  <c r="CH133" i="1"/>
  <c r="N118" i="1"/>
  <c r="AD118" i="1"/>
  <c r="AT118" i="1"/>
  <c r="BJ118" i="1"/>
  <c r="BZ118" i="1"/>
  <c r="CU117" i="1"/>
  <c r="CR118" i="1"/>
  <c r="CT107" i="1"/>
  <c r="BW186" i="1"/>
  <c r="AQ186" i="1"/>
  <c r="AY186" i="1"/>
  <c r="BG186" i="1"/>
  <c r="BO186" i="1"/>
  <c r="CT93" i="1"/>
  <c r="CT94" i="1"/>
  <c r="P97" i="1"/>
  <c r="X97" i="1"/>
  <c r="AF97" i="1"/>
  <c r="AN97" i="1"/>
  <c r="AV97" i="1"/>
  <c r="BD97" i="1"/>
  <c r="CR97" i="1"/>
  <c r="CT81" i="1"/>
  <c r="CP78" i="1"/>
  <c r="CT82" i="1"/>
  <c r="CT83" i="1"/>
  <c r="CN78" i="1"/>
  <c r="CT64" i="1"/>
  <c r="S186" i="1"/>
  <c r="AA186" i="1"/>
  <c r="BK186" i="1"/>
  <c r="CE186" i="1"/>
  <c r="V47" i="1"/>
  <c r="AL47" i="1"/>
  <c r="BB47" i="1"/>
  <c r="BR47" i="1"/>
  <c r="CH47" i="1"/>
  <c r="CP47" i="1"/>
  <c r="CT51" i="1"/>
  <c r="Z47" i="1"/>
  <c r="AP47" i="1"/>
  <c r="BF47" i="1"/>
  <c r="BV47" i="1"/>
  <c r="CL47" i="1"/>
  <c r="R47" i="1"/>
  <c r="AH47" i="1"/>
  <c r="AX47" i="1"/>
  <c r="BN47" i="1"/>
  <c r="CD47" i="1"/>
  <c r="BF35" i="1"/>
  <c r="BN35" i="1"/>
  <c r="BV35" i="1"/>
  <c r="CD35" i="1"/>
  <c r="CL35" i="1"/>
  <c r="CT32" i="1"/>
  <c r="CT31" i="1" s="1"/>
  <c r="CT22" i="1"/>
  <c r="P10" i="1"/>
  <c r="AF10" i="1"/>
  <c r="AV10" i="1"/>
  <c r="BL10" i="1"/>
  <c r="CB10" i="1"/>
  <c r="V10" i="1"/>
  <c r="AL10" i="1"/>
  <c r="BB10" i="1"/>
  <c r="BR10" i="1"/>
  <c r="CH10" i="1"/>
  <c r="CT12" i="1"/>
  <c r="W186" i="1"/>
  <c r="AM186" i="1"/>
  <c r="BC186" i="1"/>
  <c r="BS186" i="1"/>
  <c r="CI186" i="1"/>
  <c r="CO186" i="1"/>
  <c r="CR10" i="1"/>
  <c r="CT13" i="1"/>
  <c r="CT14" i="1"/>
  <c r="CS15" i="1"/>
  <c r="CU15" i="1" s="1"/>
  <c r="CT19" i="1"/>
  <c r="CT11" i="1"/>
  <c r="N10" i="1"/>
  <c r="AD10" i="1"/>
  <c r="AT10" i="1"/>
  <c r="BJ10" i="1"/>
  <c r="BZ10" i="1"/>
  <c r="CP10" i="1"/>
  <c r="T15" i="1"/>
  <c r="T10" i="1" s="1"/>
  <c r="CT34" i="1"/>
  <c r="CT33" i="1" s="1"/>
  <c r="N33" i="1"/>
  <c r="X39" i="1"/>
  <c r="AN39" i="1"/>
  <c r="AV39" i="1"/>
  <c r="BL39" i="1"/>
  <c r="CB39" i="1"/>
  <c r="CT15" i="1"/>
  <c r="CT17" i="1"/>
  <c r="CT25" i="1"/>
  <c r="CT24" i="1" s="1"/>
  <c r="CT36" i="1"/>
  <c r="V35" i="1"/>
  <c r="AD35" i="1"/>
  <c r="AL35" i="1"/>
  <c r="AT35" i="1"/>
  <c r="BB35" i="1"/>
  <c r="BJ35" i="1"/>
  <c r="BR35" i="1"/>
  <c r="BZ35" i="1"/>
  <c r="CH35" i="1"/>
  <c r="CP35" i="1"/>
  <c r="CS47" i="1"/>
  <c r="CT55" i="1"/>
  <c r="X58" i="1"/>
  <c r="AN58" i="1"/>
  <c r="BD58" i="1"/>
  <c r="BT58" i="1"/>
  <c r="CJ58" i="1"/>
  <c r="CR62" i="1"/>
  <c r="V65" i="1"/>
  <c r="AD65" i="1"/>
  <c r="AL65" i="1"/>
  <c r="AT65" i="1"/>
  <c r="BB65" i="1"/>
  <c r="BJ65" i="1"/>
  <c r="BR65" i="1"/>
  <c r="BZ65" i="1"/>
  <c r="CH65" i="1"/>
  <c r="CP65" i="1"/>
  <c r="CT69" i="1"/>
  <c r="CT70" i="1"/>
  <c r="CT76" i="1"/>
  <c r="CT77" i="1"/>
  <c r="R78" i="1"/>
  <c r="Z78" i="1"/>
  <c r="AH78" i="1"/>
  <c r="AP78" i="1"/>
  <c r="AX78" i="1"/>
  <c r="BF78" i="1"/>
  <c r="BN78" i="1"/>
  <c r="BV78" i="1"/>
  <c r="CD78" i="1"/>
  <c r="CL78" i="1"/>
  <c r="CT85" i="1"/>
  <c r="CT86" i="1"/>
  <c r="CT29" i="1"/>
  <c r="CT30" i="1"/>
  <c r="CT37" i="1"/>
  <c r="CT38" i="1"/>
  <c r="CT40" i="1"/>
  <c r="CT45" i="1"/>
  <c r="CT46" i="1"/>
  <c r="CT48" i="1"/>
  <c r="T47" i="1"/>
  <c r="AB47" i="1"/>
  <c r="AJ47" i="1"/>
  <c r="AR47" i="1"/>
  <c r="AZ47" i="1"/>
  <c r="BH47" i="1"/>
  <c r="BP47" i="1"/>
  <c r="BX47" i="1"/>
  <c r="CF47" i="1"/>
  <c r="CN47" i="1"/>
  <c r="CT56" i="1"/>
  <c r="CT57" i="1"/>
  <c r="CT72" i="1"/>
  <c r="CT71" i="1" s="1"/>
  <c r="L78" i="1"/>
  <c r="T78" i="1"/>
  <c r="AB78" i="1"/>
  <c r="AJ78" i="1"/>
  <c r="AR78" i="1"/>
  <c r="AZ78" i="1"/>
  <c r="BH78" i="1"/>
  <c r="BP78" i="1"/>
  <c r="BX78" i="1"/>
  <c r="CF78" i="1"/>
  <c r="CT27" i="1"/>
  <c r="CT26" i="1" s="1"/>
  <c r="L28" i="1"/>
  <c r="CR28" i="1"/>
  <c r="CS35" i="1"/>
  <c r="P35" i="1"/>
  <c r="X35" i="1"/>
  <c r="AF35" i="1"/>
  <c r="AN35" i="1"/>
  <c r="AV35" i="1"/>
  <c r="BD35" i="1"/>
  <c r="BL35" i="1"/>
  <c r="BT35" i="1"/>
  <c r="CB35" i="1"/>
  <c r="CJ35" i="1"/>
  <c r="CT41" i="1"/>
  <c r="CT39" i="1" s="1"/>
  <c r="CT49" i="1"/>
  <c r="CT50" i="1"/>
  <c r="CT60" i="1"/>
  <c r="T58" i="1"/>
  <c r="AB58" i="1"/>
  <c r="AJ58" i="1"/>
  <c r="AR58" i="1"/>
  <c r="AZ58" i="1"/>
  <c r="BH58" i="1"/>
  <c r="BP58" i="1"/>
  <c r="BX58" i="1"/>
  <c r="CF58" i="1"/>
  <c r="CT63" i="1"/>
  <c r="CT62" i="1" s="1"/>
  <c r="R65" i="1"/>
  <c r="R186" i="1" s="1"/>
  <c r="AH65" i="1"/>
  <c r="AP65" i="1"/>
  <c r="AX65" i="1"/>
  <c r="BF65" i="1"/>
  <c r="BN65" i="1"/>
  <c r="BV65" i="1"/>
  <c r="CD65" i="1"/>
  <c r="CL65" i="1"/>
  <c r="CS65" i="1"/>
  <c r="CT91" i="1"/>
  <c r="CT92" i="1"/>
  <c r="P39" i="1"/>
  <c r="AF39" i="1"/>
  <c r="BD39" i="1"/>
  <c r="BT39" i="1"/>
  <c r="CJ39" i="1"/>
  <c r="P47" i="1"/>
  <c r="X47" i="1"/>
  <c r="AF47" i="1"/>
  <c r="AN47" i="1"/>
  <c r="AV47" i="1"/>
  <c r="BD47" i="1"/>
  <c r="BL47" i="1"/>
  <c r="BT47" i="1"/>
  <c r="CB47" i="1"/>
  <c r="CJ47" i="1"/>
  <c r="P78" i="1"/>
  <c r="X78" i="1"/>
  <c r="AF78" i="1"/>
  <c r="AN78" i="1"/>
  <c r="AV78" i="1"/>
  <c r="BD78" i="1"/>
  <c r="BL78" i="1"/>
  <c r="BT78" i="1"/>
  <c r="CB78" i="1"/>
  <c r="CJ78" i="1"/>
  <c r="CT74" i="1"/>
  <c r="CN73" i="1"/>
  <c r="CT75" i="1"/>
  <c r="CT79" i="1"/>
  <c r="V78" i="1"/>
  <c r="AD78" i="1"/>
  <c r="AL78" i="1"/>
  <c r="AT78" i="1"/>
  <c r="BB78" i="1"/>
  <c r="BJ78" i="1"/>
  <c r="BR78" i="1"/>
  <c r="BZ78" i="1"/>
  <c r="CH78" i="1"/>
  <c r="CT80" i="1"/>
  <c r="CT87" i="1"/>
  <c r="CT88" i="1"/>
  <c r="CT95" i="1"/>
  <c r="CT96" i="1"/>
  <c r="CT98" i="1"/>
  <c r="CN97" i="1"/>
  <c r="CU105" i="1"/>
  <c r="CT110" i="1"/>
  <c r="CT115" i="1"/>
  <c r="CT114" i="1" s="1"/>
  <c r="CT119" i="1"/>
  <c r="CP118" i="1"/>
  <c r="CT120" i="1"/>
  <c r="T118" i="1"/>
  <c r="AB118" i="1"/>
  <c r="AJ118" i="1"/>
  <c r="AR118" i="1"/>
  <c r="AZ118" i="1"/>
  <c r="BH118" i="1"/>
  <c r="BP118" i="1"/>
  <c r="BX118" i="1"/>
  <c r="CF118" i="1"/>
  <c r="CT121" i="1"/>
  <c r="L124" i="1"/>
  <c r="CT130" i="1"/>
  <c r="CT131" i="1"/>
  <c r="CT134" i="1"/>
  <c r="CP133" i="1"/>
  <c r="CT135" i="1"/>
  <c r="CN133" i="1"/>
  <c r="CT136" i="1"/>
  <c r="R140" i="1"/>
  <c r="Z140" i="1"/>
  <c r="AH140" i="1"/>
  <c r="AP140" i="1"/>
  <c r="AX140" i="1"/>
  <c r="BF140" i="1"/>
  <c r="BN140" i="1"/>
  <c r="BV140" i="1"/>
  <c r="CD140" i="1"/>
  <c r="CL140" i="1"/>
  <c r="CS140" i="1"/>
  <c r="CT89" i="1"/>
  <c r="CT90" i="1"/>
  <c r="CP97" i="1"/>
  <c r="CT99" i="1"/>
  <c r="CT100" i="1"/>
  <c r="CT105" i="1"/>
  <c r="V104" i="1"/>
  <c r="AD104" i="1"/>
  <c r="AL104" i="1"/>
  <c r="AT104" i="1"/>
  <c r="BB104" i="1"/>
  <c r="BJ104" i="1"/>
  <c r="BR104" i="1"/>
  <c r="BZ104" i="1"/>
  <c r="CH104" i="1"/>
  <c r="P118" i="1"/>
  <c r="X118" i="1"/>
  <c r="AF118" i="1"/>
  <c r="AN118" i="1"/>
  <c r="AV118" i="1"/>
  <c r="BD118" i="1"/>
  <c r="BL118" i="1"/>
  <c r="BT118" i="1"/>
  <c r="CB118" i="1"/>
  <c r="CJ118" i="1"/>
  <c r="R128" i="1"/>
  <c r="Z128" i="1"/>
  <c r="AH128" i="1"/>
  <c r="AP128" i="1"/>
  <c r="AX128" i="1"/>
  <c r="BF128" i="1"/>
  <c r="BN128" i="1"/>
  <c r="BV128" i="1"/>
  <c r="CD128" i="1"/>
  <c r="CL128" i="1"/>
  <c r="CS128" i="1"/>
  <c r="P128" i="1"/>
  <c r="X128" i="1"/>
  <c r="AF128" i="1"/>
  <c r="AN128" i="1"/>
  <c r="AV128" i="1"/>
  <c r="BD128" i="1"/>
  <c r="BL128" i="1"/>
  <c r="BT128" i="1"/>
  <c r="CT101" i="1"/>
  <c r="CT102" i="1"/>
  <c r="CT141" i="1"/>
  <c r="CT142" i="1"/>
  <c r="CT103" i="1"/>
  <c r="CT108" i="1"/>
  <c r="CT109" i="1"/>
  <c r="CT113" i="1"/>
  <c r="AB111" i="1"/>
  <c r="AR111" i="1"/>
  <c r="BH111" i="1"/>
  <c r="BX111" i="1"/>
  <c r="CT129" i="1"/>
  <c r="CB128" i="1"/>
  <c r="CJ128" i="1"/>
  <c r="CT132" i="1"/>
  <c r="CR133" i="1"/>
  <c r="CR186" i="1" s="1"/>
  <c r="CT137" i="1"/>
  <c r="CT138" i="1"/>
  <c r="CT143" i="1"/>
  <c r="CT144" i="1"/>
  <c r="CT150" i="1"/>
  <c r="CT151" i="1"/>
  <c r="CR158" i="1"/>
  <c r="P158" i="1"/>
  <c r="X158" i="1"/>
  <c r="CT163" i="1"/>
  <c r="V162" i="1"/>
  <c r="AD162" i="1"/>
  <c r="AL162" i="1"/>
  <c r="AT162" i="1"/>
  <c r="BB162" i="1"/>
  <c r="BJ162" i="1"/>
  <c r="BR162" i="1"/>
  <c r="BZ162" i="1"/>
  <c r="CH162" i="1"/>
  <c r="CP162" i="1"/>
  <c r="CT164" i="1"/>
  <c r="CP167" i="1"/>
  <c r="CT169" i="1"/>
  <c r="CT170" i="1"/>
  <c r="CT174" i="1"/>
  <c r="V173" i="1"/>
  <c r="AD173" i="1"/>
  <c r="AL173" i="1"/>
  <c r="AT173" i="1"/>
  <c r="BB173" i="1"/>
  <c r="BJ173" i="1"/>
  <c r="BR173" i="1"/>
  <c r="BZ173" i="1"/>
  <c r="CH173" i="1"/>
  <c r="CT145" i="1"/>
  <c r="CT146" i="1"/>
  <c r="CT152" i="1"/>
  <c r="CT153" i="1"/>
  <c r="BL162" i="1"/>
  <c r="BT162" i="1"/>
  <c r="CB162" i="1"/>
  <c r="CJ162" i="1"/>
  <c r="P173" i="1"/>
  <c r="X173" i="1"/>
  <c r="AF173" i="1"/>
  <c r="AN173" i="1"/>
  <c r="AV173" i="1"/>
  <c r="BD173" i="1"/>
  <c r="BL173" i="1"/>
  <c r="BT173" i="1"/>
  <c r="CB173" i="1"/>
  <c r="CJ173" i="1"/>
  <c r="CT177" i="1"/>
  <c r="CT148" i="1"/>
  <c r="CT149" i="1"/>
  <c r="CT161" i="1"/>
  <c r="CT158" i="1" s="1"/>
  <c r="L162" i="1"/>
  <c r="T162" i="1"/>
  <c r="AB162" i="1"/>
  <c r="AJ162" i="1"/>
  <c r="AR162" i="1"/>
  <c r="AZ162" i="1"/>
  <c r="BH162" i="1"/>
  <c r="CT168" i="1"/>
  <c r="CU174" i="1"/>
  <c r="CT180" i="1"/>
  <c r="CT181" i="1"/>
  <c r="CT182" i="1"/>
  <c r="CT183" i="1"/>
  <c r="CT184" i="1"/>
  <c r="CT185" i="1"/>
  <c r="CS10" i="1"/>
  <c r="CT10" i="1"/>
  <c r="M186" i="1"/>
  <c r="Q186" i="1"/>
  <c r="U186" i="1"/>
  <c r="Y186" i="1"/>
  <c r="AC186" i="1"/>
  <c r="AG186" i="1"/>
  <c r="AK186" i="1"/>
  <c r="AO186" i="1"/>
  <c r="AS186" i="1"/>
  <c r="AW186" i="1"/>
  <c r="BA186" i="1"/>
  <c r="BE186" i="1"/>
  <c r="BI186" i="1"/>
  <c r="BM186" i="1"/>
  <c r="BQ186" i="1"/>
  <c r="BU186" i="1"/>
  <c r="BY186" i="1"/>
  <c r="CC186" i="1"/>
  <c r="CG186" i="1"/>
  <c r="CK186" i="1"/>
  <c r="CU12" i="1"/>
  <c r="N26" i="1"/>
  <c r="N31" i="1"/>
  <c r="L42" i="1"/>
  <c r="CS42" i="1"/>
  <c r="CU42" i="1" s="1"/>
  <c r="N44" i="1"/>
  <c r="L58" i="1"/>
  <c r="CS58" i="1"/>
  <c r="CT67" i="1"/>
  <c r="L24" i="1"/>
  <c r="CU27" i="1"/>
  <c r="CU32" i="1"/>
  <c r="L39" i="1"/>
  <c r="CU45" i="1"/>
  <c r="L47" i="1"/>
  <c r="CN62" i="1"/>
  <c r="Z65" i="1"/>
  <c r="N35" i="1"/>
  <c r="CT61" i="1"/>
  <c r="T186" i="1"/>
  <c r="CF186" i="1"/>
  <c r="CT59" i="1"/>
  <c r="N58" i="1"/>
  <c r="CT66" i="1"/>
  <c r="N65" i="1"/>
  <c r="CS71" i="1"/>
  <c r="CS78" i="1"/>
  <c r="N104" i="1"/>
  <c r="CS111" i="1"/>
  <c r="CS114" i="1"/>
  <c r="L118" i="1"/>
  <c r="CT123" i="1"/>
  <c r="CT122" i="1" s="1"/>
  <c r="N71" i="1"/>
  <c r="N78" i="1"/>
  <c r="CT112" i="1"/>
  <c r="CT117" i="1"/>
  <c r="CT116" i="1" s="1"/>
  <c r="N116" i="1"/>
  <c r="N140" i="1"/>
  <c r="N162" i="1"/>
  <c r="BP162" i="1"/>
  <c r="CT165" i="1"/>
  <c r="CT127" i="1"/>
  <c r="CT126" i="1" s="1"/>
  <c r="CU141" i="1"/>
  <c r="L147" i="1"/>
  <c r="L158" i="1"/>
  <c r="CU163" i="1"/>
  <c r="CT166" i="1"/>
  <c r="N128" i="1"/>
  <c r="N156" i="1"/>
  <c r="N173" i="1"/>
  <c r="CT111" i="1" l="1"/>
  <c r="CT128" i="1"/>
  <c r="CB186" i="1"/>
  <c r="CD186" i="1"/>
  <c r="AZ186" i="1"/>
  <c r="CJ186" i="1"/>
  <c r="AN186" i="1"/>
  <c r="CT65" i="1"/>
  <c r="CT147" i="1"/>
  <c r="CT104" i="1"/>
  <c r="CT28" i="1"/>
  <c r="CT68" i="1"/>
  <c r="P186" i="1"/>
  <c r="BR186" i="1"/>
  <c r="CT173" i="1"/>
  <c r="CT162" i="1"/>
  <c r="AR186" i="1"/>
  <c r="CH186" i="1"/>
  <c r="CN186" i="1"/>
  <c r="BD186" i="1"/>
  <c r="BH186" i="1"/>
  <c r="AB186" i="1"/>
  <c r="AP186" i="1"/>
  <c r="BZ186" i="1"/>
  <c r="AH186" i="1"/>
  <c r="CL186" i="1"/>
  <c r="CT73" i="1"/>
  <c r="BX186" i="1"/>
  <c r="Z186" i="1"/>
  <c r="BP186" i="1"/>
  <c r="BL186" i="1"/>
  <c r="AF186" i="1"/>
  <c r="BN186" i="1"/>
  <c r="X186" i="1"/>
  <c r="AJ186" i="1"/>
  <c r="CT47" i="1"/>
  <c r="AV186" i="1"/>
  <c r="AX186" i="1"/>
  <c r="BT186" i="1"/>
  <c r="BV186" i="1"/>
  <c r="BF186" i="1"/>
  <c r="CT140" i="1"/>
  <c r="CT44" i="1"/>
  <c r="BJ186" i="1"/>
  <c r="AL186" i="1"/>
  <c r="CT167" i="1"/>
  <c r="AT186" i="1"/>
  <c r="V186" i="1"/>
  <c r="CT133" i="1"/>
  <c r="CT118" i="1"/>
  <c r="CT78" i="1"/>
  <c r="CT35" i="1"/>
  <c r="CP186" i="1"/>
  <c r="AD186" i="1"/>
  <c r="N186" i="1"/>
  <c r="CU186" i="1"/>
  <c r="L186" i="1"/>
  <c r="CT97" i="1"/>
  <c r="BB186" i="1"/>
  <c r="CT58" i="1"/>
  <c r="CS186" i="1"/>
  <c r="CT186" i="1" l="1"/>
  <c r="CV186" i="1"/>
</calcChain>
</file>

<file path=xl/sharedStrings.xml><?xml version="1.0" encoding="utf-8"?>
<sst xmlns="http://schemas.openxmlformats.org/spreadsheetml/2006/main" count="419" uniqueCount="299">
  <si>
    <t>без ЭКО содействие</t>
  </si>
  <si>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</si>
  <si>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</si>
  <si>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</si>
  <si>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</si>
  <si>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 с 01.01.2018</t>
  </si>
  <si>
    <t>управленческий коэффициент с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</si>
  <si>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</si>
  <si>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</si>
  <si>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</si>
  <si>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</si>
  <si>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</si>
  <si>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</si>
  <si>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</si>
  <si>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</si>
  <si>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</si>
  <si>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</si>
  <si>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</si>
  <si>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</si>
  <si>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</si>
  <si>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</si>
  <si>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</si>
  <si>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</si>
  <si>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</si>
  <si>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</si>
  <si>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"Детский санаторий Амурский" МЗ 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</si>
  <si>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</si>
  <si>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</si>
  <si>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</si>
  <si>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</si>
  <si>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</si>
  <si>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</si>
  <si>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</si>
  <si>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</si>
  <si>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</si>
  <si>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</si>
  <si>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</si>
  <si>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</si>
  <si>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</si>
  <si>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</si>
  <si>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</si>
  <si>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</si>
  <si>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</si>
  <si>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</si>
  <si>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</si>
  <si>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</si>
  <si>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</si>
  <si>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</si>
  <si>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</si>
  <si>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</si>
  <si>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</si>
  <si>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ИТОГО</t>
  </si>
  <si>
    <t>с 01.01.2018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</si>
  <si>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</si>
  <si>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</si>
  <si>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</si>
  <si>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</si>
  <si>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</si>
  <si>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</si>
  <si>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</si>
  <si>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</si>
  <si>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</si>
  <si>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</si>
  <si>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</si>
  <si>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</si>
  <si>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</si>
  <si>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</si>
  <si>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</si>
  <si>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</si>
  <si>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</si>
  <si>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</si>
  <si>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</si>
  <si>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</si>
  <si>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</si>
  <si>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</si>
  <si>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</si>
  <si>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</si>
  <si>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</si>
  <si>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</si>
  <si>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</si>
  <si>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</si>
  <si>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</si>
  <si>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</si>
  <si>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</si>
  <si>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</si>
  <si>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</si>
  <si>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</si>
  <si>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</si>
  <si>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</si>
  <si>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</si>
  <si>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</si>
  <si>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</si>
  <si>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</si>
  <si>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</si>
  <si>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</si>
  <si>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</si>
  <si>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</si>
  <si>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</si>
  <si>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</si>
  <si>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</si>
  <si>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</si>
  <si>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</si>
  <si>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</si>
  <si>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</si>
  <si>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</si>
  <si>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1.3</t>
  </si>
  <si>
    <t>подуровень 1.2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</si>
  <si>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</si>
  <si>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</si>
  <si>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</si>
  <si>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</si>
  <si>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</si>
  <si>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</si>
  <si>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</si>
  <si>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</si>
  <si>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</si>
  <si>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</si>
  <si>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</si>
  <si>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</si>
  <si>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</si>
  <si>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</si>
  <si>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</si>
  <si>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</si>
  <si>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</si>
  <si>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</si>
  <si>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</si>
  <si>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</si>
  <si>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</si>
  <si>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</si>
  <si>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</si>
  <si>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</si>
  <si>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</si>
  <si>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</si>
  <si>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</si>
  <si>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</si>
  <si>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</si>
  <si>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</si>
  <si>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</si>
  <si>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</si>
  <si>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</si>
  <si>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</si>
  <si>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</si>
  <si>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</si>
  <si>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</si>
  <si>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</si>
  <si>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</si>
  <si>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</si>
  <si>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</si>
  <si>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</si>
  <si>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</si>
  <si>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</si>
  <si>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</si>
  <si>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</si>
  <si>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</si>
  <si>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</si>
  <si>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</si>
  <si>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</si>
  <si>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</si>
  <si>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</si>
  <si>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</si>
  <si>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</si>
  <si>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</si>
  <si>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</si>
  <si>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</si>
  <si>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</si>
  <si>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</si>
  <si>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</si>
  <si>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</si>
  <si>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</si>
  <si>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</si>
  <si>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</si>
  <si>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</si>
  <si>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</si>
  <si>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</si>
  <si>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</si>
  <si>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</si>
  <si>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</si>
  <si>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</si>
  <si>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</si>
  <si>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</si>
  <si>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</si>
  <si>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</si>
  <si>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</si>
  <si>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</si>
  <si>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</si>
  <si>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</si>
  <si>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</si>
  <si>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</si>
  <si>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</si>
  <si>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</si>
  <si>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</si>
  <si>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</si>
  <si>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</si>
  <si>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</si>
  <si>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</si>
  <si>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</si>
  <si>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</si>
  <si>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</si>
  <si>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</si>
  <si>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</si>
  <si>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</si>
  <si>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</si>
  <si>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</si>
  <si>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</si>
  <si>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</si>
  <si>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</si>
  <si>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</si>
  <si>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</si>
  <si>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</si>
  <si>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</si>
  <si>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</si>
  <si>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</si>
  <si>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</si>
  <si>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</si>
  <si>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</si>
  <si>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</si>
  <si>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</si>
  <si>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</si>
  <si>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</si>
  <si>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</si>
  <si>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</si>
  <si>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</si>
  <si>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</si>
  <si>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</si>
  <si>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</si>
  <si>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</si>
  <si>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</si>
  <si>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</si>
  <si>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</si>
  <si>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</si>
  <si>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</si>
  <si>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</si>
  <si>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</si>
  <si>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</si>
  <si>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</si>
  <si>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</si>
  <si>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</si>
  <si>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</si>
  <si>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</si>
  <si>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</si>
  <si>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</si>
  <si>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</si>
  <si>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</si>
  <si>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</si>
  <si>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</si>
  <si>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</si>
  <si>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</si>
  <si>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</si>
  <si>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</si>
  <si>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</si>
  <si>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</si>
  <si>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</si>
  <si>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</si>
  <si>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</si>
  <si>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</si>
  <si>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</si>
  <si>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</si>
  <si>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</si>
  <si>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</si>
  <si>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</si>
  <si>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</si>
  <si>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</si>
  <si>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</si>
  <si>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</si>
  <si>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</si>
  <si>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</si>
  <si>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</si>
  <si>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</si>
  <si>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</si>
  <si>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</si>
  <si>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</si>
  <si>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</si>
  <si>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</si>
  <si>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</si>
  <si>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</si>
  <si>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</si>
  <si>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</si>
  <si>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</si>
  <si>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</si>
  <si>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</si>
  <si>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</si>
  <si>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</si>
  <si>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</si>
  <si>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</si>
  <si>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</si>
  <si>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</si>
  <si>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</si>
  <si>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</si>
  <si>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</si>
  <si>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</si>
  <si>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</si>
  <si>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</si>
  <si>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</si>
  <si>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</si>
  <si>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</si>
  <si>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</si>
  <si>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22.06.2018 №5</t>
  </si>
  <si>
    <t>Приложение № 4
 к Решению Комиссии по разработке ТП ОМС от 22.06.2018  №5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</si>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</sst>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\ _₽_-;\-* #,##0.0\ _₽_-;_-* &quot;-&quot;?\ _₽_-;_-@_-"/>
    <numFmt numFmtId="169" formatCode="_-* #,##0.00000_р_._-;\-* #,##0.00000_р_._-;_-* &quot;-&quot;_р_._-;_-@_-"/>
    <numFmt numFmtId="170" formatCode="_-* #,##0.00_р_._-;\-* #,##0.00_р_._-;_-* &quot;-&quot;??_р_.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11"/>
      <color rgb="FFFF0000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0"/>
      <name val="Times New Roman"/>
      <family val="2"/>
      <charset val="204"/>
    </font>
    <font>
      <sz val="9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10" fillId="0" borderId="0"/>
    <xf numFmtId="0" fontId="10" fillId="0" borderId="0"/>
    <xf numFmtId="0" fontId="37" fillId="0" borderId="0"/>
    <xf numFmtId="0" fontId="41" fillId="0" borderId="0"/>
    <xf numFmtId="0" fontId="10" fillId="0" borderId="0"/>
    <xf numFmtId="0" fontId="42" fillId="0" borderId="0"/>
    <xf numFmtId="0" fontId="10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0" fillId="0" borderId="0"/>
    <xf numFmtId="0" fontId="42" fillId="0" borderId="0"/>
    <xf numFmtId="0" fontId="44" fillId="0" borderId="0" applyFill="0" applyBorder="0" applyProtection="0">
      <alignment wrapText="1"/>
      <protection locked="0"/>
    </xf>
    <xf numFmtId="9" fontId="37" fillId="0" borderId="0" applyFont="0" applyFill="0" applyBorder="0" applyAlignment="0" applyProtection="0"/>
    <xf numFmtId="9" fontId="42" fillId="0" borderId="0" quotePrefix="1" applyFont="0" applyFill="0" applyBorder="0" applyAlignment="0">
      <protection locked="0"/>
    </xf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2" fillId="0" borderId="0" quotePrefix="1" applyFont="0" applyFill="0" applyBorder="0" applyAlignment="0">
      <protection locked="0"/>
    </xf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Fill="1"/>
    <xf numFmtId="0" fontId="3" fillId="0" borderId="0" xfId="0" applyFont="1" applyBorder="1" applyAlignment="1">
      <alignment vertical="distributed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0" fillId="0" borderId="0" xfId="0" applyNumberFormat="1" applyFill="1"/>
    <xf numFmtId="0" fontId="5" fillId="0" borderId="0" xfId="0" applyFont="1" applyFill="1"/>
    <xf numFmtId="164" fontId="0" fillId="0" borderId="0" xfId="0" applyNumberFormat="1" applyFill="1"/>
    <xf numFmtId="0" fontId="0" fillId="0" borderId="0" xfId="0" applyBorder="1"/>
    <xf numFmtId="0" fontId="0" fillId="0" borderId="0" xfId="0" applyFill="1" applyBorder="1"/>
    <xf numFmtId="0" fontId="4" fillId="0" borderId="1" xfId="0" applyFont="1" applyBorder="1" applyAlignment="1">
      <alignment vertical="center" wrapText="1"/>
    </xf>
    <xf numFmtId="3" fontId="6" fillId="0" borderId="2" xfId="0" applyNumberFormat="1" applyFont="1" applyFill="1" applyBorder="1" applyAlignment="1"/>
    <xf numFmtId="3" fontId="6" fillId="0" borderId="1" xfId="0" applyNumberFormat="1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3" fontId="6" fillId="0" borderId="3" xfId="0" applyNumberFormat="1" applyFont="1" applyFill="1" applyBorder="1" applyAlignment="1"/>
    <xf numFmtId="0" fontId="7" fillId="0" borderId="3" xfId="0" applyFont="1" applyFill="1" applyBorder="1" applyAlignment="1"/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right"/>
    </xf>
    <xf numFmtId="0" fontId="9" fillId="0" borderId="7" xfId="0" applyFont="1" applyFill="1" applyBorder="1"/>
    <xf numFmtId="0" fontId="1" fillId="0" borderId="0" xfId="0" applyFont="1" applyFill="1"/>
    <xf numFmtId="166" fontId="15" fillId="0" borderId="8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1" fontId="15" fillId="0" borderId="2" xfId="1" applyNumberFormat="1" applyFont="1" applyFill="1" applyBorder="1" applyAlignment="1">
      <alignment horizontal="center" vertical="center" wrapText="1"/>
    </xf>
    <xf numFmtId="1" fontId="15" fillId="0" borderId="8" xfId="1" applyNumberFormat="1" applyFont="1" applyFill="1" applyBorder="1" applyAlignment="1">
      <alignment horizontal="center" vertical="center" wrapText="1"/>
    </xf>
    <xf numFmtId="1" fontId="17" fillId="0" borderId="8" xfId="1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165" fontId="22" fillId="0" borderId="11" xfId="1" applyNumberFormat="1" applyFont="1" applyFill="1" applyBorder="1" applyAlignment="1">
      <alignment horizontal="center" vertical="center" wrapText="1"/>
    </xf>
    <xf numFmtId="167" fontId="23" fillId="0" borderId="2" xfId="1" applyNumberFormat="1" applyFont="1" applyFill="1" applyBorder="1" applyAlignment="1">
      <alignment horizontal="center" vertical="center" wrapText="1"/>
    </xf>
    <xf numFmtId="167" fontId="17" fillId="0" borderId="8" xfId="1" applyNumberFormat="1" applyFont="1" applyFill="1" applyBorder="1" applyAlignment="1">
      <alignment horizontal="center" vertical="center" wrapText="1"/>
    </xf>
    <xf numFmtId="3" fontId="24" fillId="0" borderId="8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vertical="center" wrapText="1"/>
    </xf>
    <xf numFmtId="4" fontId="13" fillId="0" borderId="3" xfId="1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2" fontId="26" fillId="0" borderId="8" xfId="0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166" fontId="14" fillId="0" borderId="8" xfId="1" applyNumberFormat="1" applyFont="1" applyFill="1" applyBorder="1" applyAlignment="1">
      <alignment horizontal="center" vertical="center" wrapText="1"/>
    </xf>
    <xf numFmtId="166" fontId="13" fillId="0" borderId="8" xfId="1" applyNumberFormat="1" applyFont="1" applyFill="1" applyBorder="1" applyAlignment="1">
      <alignment horizontal="center" vertical="center" wrapText="1"/>
    </xf>
    <xf numFmtId="166" fontId="14" fillId="0" borderId="8" xfId="2" applyNumberFormat="1" applyFont="1" applyFill="1" applyBorder="1" applyAlignment="1">
      <alignment horizontal="center"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166" fontId="14" fillId="0" borderId="8" xfId="2" applyNumberFormat="1" applyFont="1" applyFill="1" applyBorder="1" applyAlignment="1">
      <alignment horizontal="right" vertical="center" wrapText="1"/>
    </xf>
    <xf numFmtId="166" fontId="14" fillId="0" borderId="8" xfId="1" applyNumberFormat="1" applyFont="1" applyFill="1" applyBorder="1" applyAlignment="1">
      <alignment horizontal="right" vertical="center" wrapText="1"/>
    </xf>
    <xf numFmtId="166" fontId="2" fillId="0" borderId="8" xfId="0" applyNumberFormat="1" applyFont="1" applyFill="1" applyBorder="1" applyAlignment="1">
      <alignment horizontal="right"/>
    </xf>
    <xf numFmtId="0" fontId="27" fillId="0" borderId="8" xfId="0" applyFont="1" applyFill="1" applyBorder="1"/>
    <xf numFmtId="0" fontId="28" fillId="0" borderId="3" xfId="1" applyFont="1" applyFill="1" applyBorder="1" applyAlignment="1">
      <alignment vertical="center" wrapText="1"/>
    </xf>
    <xf numFmtId="4" fontId="28" fillId="0" borderId="3" xfId="1" applyNumberFormat="1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4" fontId="28" fillId="0" borderId="1" xfId="1" applyNumberFormat="1" applyFont="1" applyFill="1" applyBorder="1" applyAlignment="1">
      <alignment horizontal="center" vertical="center" wrapText="1"/>
    </xf>
    <xf numFmtId="3" fontId="28" fillId="0" borderId="3" xfId="1" applyNumberFormat="1" applyFont="1" applyFill="1" applyBorder="1" applyAlignment="1">
      <alignment horizontal="center" vertical="center" wrapText="1"/>
    </xf>
    <xf numFmtId="166" fontId="28" fillId="0" borderId="8" xfId="1" applyNumberFormat="1" applyFont="1" applyFill="1" applyBorder="1" applyAlignment="1">
      <alignment horizontal="center" vertical="center" wrapText="1"/>
    </xf>
    <xf numFmtId="3" fontId="13" fillId="0" borderId="3" xfId="2" applyNumberFormat="1" applyFont="1" applyFill="1" applyBorder="1" applyAlignment="1">
      <alignment horizontal="center" vertical="center" wrapText="1"/>
    </xf>
    <xf numFmtId="3" fontId="22" fillId="0" borderId="3" xfId="1" applyNumberFormat="1" applyFont="1" applyFill="1" applyBorder="1" applyAlignment="1">
      <alignment horizontal="center" vertical="center" wrapText="1"/>
    </xf>
    <xf numFmtId="166" fontId="22" fillId="0" borderId="8" xfId="1" applyNumberFormat="1" applyFont="1" applyFill="1" applyBorder="1" applyAlignment="1">
      <alignment horizontal="center" vertical="center" wrapText="1"/>
    </xf>
    <xf numFmtId="3" fontId="28" fillId="0" borderId="3" xfId="2" applyNumberFormat="1" applyFont="1" applyFill="1" applyBorder="1" applyAlignment="1">
      <alignment horizontal="center" vertical="center" wrapText="1"/>
    </xf>
    <xf numFmtId="166" fontId="27" fillId="0" borderId="8" xfId="0" applyNumberFormat="1" applyFont="1" applyFill="1" applyBorder="1" applyAlignment="1">
      <alignment horizontal="right"/>
    </xf>
    <xf numFmtId="0" fontId="27" fillId="0" borderId="0" xfId="0" applyFont="1" applyFill="1"/>
    <xf numFmtId="0" fontId="13" fillId="0" borderId="3" xfId="1" applyFont="1" applyFill="1" applyBorder="1" applyAlignment="1">
      <alignment vertical="center" wrapText="1"/>
    </xf>
    <xf numFmtId="0" fontId="13" fillId="0" borderId="3" xfId="2" applyFont="1" applyFill="1" applyBorder="1" applyAlignment="1">
      <alignment vertical="center" wrapText="1"/>
    </xf>
    <xf numFmtId="166" fontId="33" fillId="0" borderId="8" xfId="1" applyNumberFormat="1" applyFont="1" applyFill="1" applyBorder="1" applyAlignment="1">
      <alignment horizontal="center" vertical="center" wrapText="1"/>
    </xf>
    <xf numFmtId="166" fontId="33" fillId="0" borderId="8" xfId="2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6" fontId="14" fillId="0" borderId="3" xfId="1" applyNumberFormat="1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center" vertical="center" wrapText="1"/>
    </xf>
    <xf numFmtId="166" fontId="14" fillId="0" borderId="3" xfId="1" applyNumberFormat="1" applyFont="1" applyFill="1" applyBorder="1" applyAlignment="1">
      <alignment horizontal="right" vertical="center" wrapText="1"/>
    </xf>
    <xf numFmtId="0" fontId="5" fillId="0" borderId="8" xfId="0" applyFont="1" applyFill="1" applyBorder="1"/>
    <xf numFmtId="2" fontId="13" fillId="0" borderId="8" xfId="0" applyNumberFormat="1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right" vertical="center" wrapText="1"/>
    </xf>
    <xf numFmtId="166" fontId="0" fillId="0" borderId="8" xfId="0" applyNumberFormat="1" applyFont="1" applyFill="1" applyBorder="1" applyAlignment="1">
      <alignment horizontal="right"/>
    </xf>
    <xf numFmtId="166" fontId="14" fillId="0" borderId="8" xfId="3" applyNumberFormat="1" applyFont="1" applyFill="1" applyBorder="1" applyAlignment="1">
      <alignment horizontal="center" vertical="center" wrapText="1"/>
    </xf>
    <xf numFmtId="166" fontId="14" fillId="0" borderId="3" xfId="3" applyNumberFormat="1" applyFont="1" applyFill="1" applyBorder="1" applyAlignment="1">
      <alignment horizontal="center" vertical="center" wrapText="1"/>
    </xf>
    <xf numFmtId="166" fontId="33" fillId="0" borderId="3" xfId="1" applyNumberFormat="1" applyFont="1" applyFill="1" applyBorder="1" applyAlignment="1">
      <alignment horizontal="center" vertical="center" wrapText="1"/>
    </xf>
    <xf numFmtId="166" fontId="33" fillId="0" borderId="3" xfId="2" applyNumberFormat="1" applyFont="1" applyFill="1" applyBorder="1" applyAlignment="1">
      <alignment horizontal="center" vertical="center" wrapText="1"/>
    </xf>
    <xf numFmtId="166" fontId="33" fillId="0" borderId="3" xfId="1" applyNumberFormat="1" applyFont="1" applyFill="1" applyBorder="1" applyAlignment="1">
      <alignment horizontal="right" vertical="center" wrapText="1"/>
    </xf>
    <xf numFmtId="166" fontId="12" fillId="0" borderId="8" xfId="1" applyNumberFormat="1" applyFont="1" applyFill="1" applyBorder="1" applyAlignment="1">
      <alignment horizontal="center" vertical="center" wrapText="1"/>
    </xf>
    <xf numFmtId="166" fontId="12" fillId="0" borderId="8" xfId="2" applyNumberFormat="1" applyFont="1" applyFill="1" applyBorder="1" applyAlignment="1">
      <alignment horizontal="center" vertical="center" wrapText="1"/>
    </xf>
    <xf numFmtId="166" fontId="12" fillId="0" borderId="8" xfId="3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8" fontId="0" fillId="0" borderId="0" xfId="0" applyNumberFormat="1" applyFill="1"/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3" fontId="24" fillId="0" borderId="8" xfId="2" applyNumberFormat="1" applyFont="1" applyFill="1" applyBorder="1" applyAlignment="1">
      <alignment horizontal="center" vertical="center" wrapText="1"/>
    </xf>
    <xf numFmtId="166" fontId="24" fillId="0" borderId="8" xfId="1" applyNumberFormat="1" applyFont="1" applyFill="1" applyBorder="1" applyAlignment="1">
      <alignment horizontal="center" vertical="center" wrapText="1"/>
    </xf>
    <xf numFmtId="166" fontId="24" fillId="0" borderId="8" xfId="2" applyNumberFormat="1" applyFont="1" applyFill="1" applyBorder="1" applyAlignment="1">
      <alignment horizontal="center" vertical="center" wrapText="1"/>
    </xf>
    <xf numFmtId="166" fontId="32" fillId="0" borderId="8" xfId="1" applyNumberFormat="1" applyFont="1" applyFill="1" applyBorder="1" applyAlignment="1">
      <alignment horizontal="center" vertical="center" wrapText="1"/>
    </xf>
    <xf numFmtId="166" fontId="32" fillId="0" borderId="8" xfId="2" applyNumberFormat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 wrapText="1"/>
    </xf>
    <xf numFmtId="166" fontId="36" fillId="0" borderId="8" xfId="1" applyNumberFormat="1" applyFont="1" applyFill="1" applyBorder="1" applyAlignment="1">
      <alignment horizontal="center" vertical="center" wrapText="1"/>
    </xf>
    <xf numFmtId="166" fontId="36" fillId="0" borderId="8" xfId="2" applyNumberFormat="1" applyFont="1" applyFill="1" applyBorder="1" applyAlignment="1">
      <alignment horizontal="center" vertical="center" wrapText="1"/>
    </xf>
    <xf numFmtId="166" fontId="22" fillId="0" borderId="3" xfId="1" applyNumberFormat="1" applyFont="1" applyFill="1" applyBorder="1" applyAlignment="1">
      <alignment horizontal="center" vertical="center" wrapText="1"/>
    </xf>
    <xf numFmtId="166" fontId="22" fillId="0" borderId="3" xfId="2" applyNumberFormat="1" applyFont="1" applyFill="1" applyBorder="1" applyAlignment="1">
      <alignment horizontal="center" vertical="center" wrapText="1"/>
    </xf>
    <xf numFmtId="166" fontId="40" fillId="0" borderId="8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3" fontId="25" fillId="0" borderId="8" xfId="1" applyNumberFormat="1" applyFont="1" applyFill="1" applyBorder="1" applyAlignment="1">
      <alignment horizontal="center" vertical="center" wrapText="1"/>
    </xf>
    <xf numFmtId="3" fontId="24" fillId="0" borderId="8" xfId="1" applyNumberFormat="1" applyFont="1" applyFill="1" applyBorder="1" applyAlignment="1">
      <alignment horizontal="right" vertical="center" wrapText="1"/>
    </xf>
    <xf numFmtId="168" fontId="27" fillId="0" borderId="0" xfId="0" applyNumberFormat="1" applyFont="1" applyFill="1"/>
    <xf numFmtId="0" fontId="30" fillId="0" borderId="0" xfId="0" applyFont="1" applyFill="1"/>
    <xf numFmtId="0" fontId="34" fillId="0" borderId="0" xfId="0" applyFont="1" applyFill="1"/>
    <xf numFmtId="166" fontId="13" fillId="0" borderId="3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6" fontId="40" fillId="0" borderId="8" xfId="2" applyNumberFormat="1" applyFont="1" applyFill="1" applyBorder="1" applyAlignment="1">
      <alignment horizontal="center" vertical="center" wrapText="1"/>
    </xf>
    <xf numFmtId="169" fontId="40" fillId="0" borderId="12" xfId="1" applyNumberFormat="1" applyFont="1" applyFill="1" applyBorder="1" applyAlignment="1">
      <alignment horizontal="center" vertical="center" wrapText="1"/>
    </xf>
    <xf numFmtId="2" fontId="28" fillId="0" borderId="8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2" fontId="29" fillId="0" borderId="8" xfId="0" applyNumberFormat="1" applyFont="1" applyFill="1" applyBorder="1" applyAlignment="1">
      <alignment horizontal="center" vertical="center" wrapText="1"/>
    </xf>
    <xf numFmtId="0" fontId="30" fillId="0" borderId="8" xfId="0" applyFont="1" applyFill="1" applyBorder="1"/>
    <xf numFmtId="0" fontId="31" fillId="0" borderId="8" xfId="0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4" fontId="35" fillId="0" borderId="3" xfId="1" applyNumberFormat="1" applyFont="1" applyFill="1" applyBorder="1" applyAlignment="1">
      <alignment horizontal="center" vertical="center" wrapText="1"/>
    </xf>
    <xf numFmtId="4" fontId="22" fillId="0" borderId="1" xfId="1" applyNumberFormat="1" applyFont="1" applyFill="1" applyBorder="1" applyAlignment="1">
      <alignment horizontal="center" vertical="center" wrapText="1"/>
    </xf>
    <xf numFmtId="4" fontId="22" fillId="0" borderId="3" xfId="1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2" fontId="38" fillId="0" borderId="8" xfId="0" applyNumberFormat="1" applyFont="1" applyFill="1" applyBorder="1" applyAlignment="1">
      <alignment horizontal="center" vertical="center" wrapText="1"/>
    </xf>
    <xf numFmtId="2" fontId="35" fillId="0" borderId="3" xfId="0" applyNumberFormat="1" applyFont="1" applyFill="1" applyBorder="1" applyAlignment="1">
      <alignment horizontal="center" vertical="center" wrapText="1"/>
    </xf>
    <xf numFmtId="2" fontId="22" fillId="0" borderId="8" xfId="0" applyNumberFormat="1" applyFont="1" applyFill="1" applyBorder="1" applyAlignment="1">
      <alignment horizontal="center" vertical="center" wrapText="1"/>
    </xf>
    <xf numFmtId="2" fontId="39" fillId="0" borderId="8" xfId="0" applyNumberFormat="1" applyFont="1" applyFill="1" applyBorder="1" applyAlignment="1">
      <alignment horizontal="center" vertical="center" wrapText="1"/>
    </xf>
    <xf numFmtId="3" fontId="46" fillId="0" borderId="8" xfId="1" applyNumberFormat="1" applyFont="1" applyFill="1" applyBorder="1" applyAlignment="1">
      <alignment horizontal="center" vertical="center" wrapText="1"/>
    </xf>
    <xf numFmtId="3" fontId="46" fillId="0" borderId="8" xfId="2" applyNumberFormat="1" applyFont="1" applyFill="1" applyBorder="1" applyAlignment="1">
      <alignment horizontal="center" vertical="center" wrapText="1"/>
    </xf>
    <xf numFmtId="166" fontId="46" fillId="0" borderId="8" xfId="1" applyNumberFormat="1" applyFont="1" applyFill="1" applyBorder="1" applyAlignment="1">
      <alignment horizontal="center" vertical="center" wrapText="1"/>
    </xf>
    <xf numFmtId="166" fontId="46" fillId="0" borderId="8" xfId="2" applyNumberFormat="1" applyFont="1" applyFill="1" applyBorder="1" applyAlignment="1">
      <alignment horizontal="center" vertical="center" wrapText="1"/>
    </xf>
    <xf numFmtId="166" fontId="47" fillId="0" borderId="8" xfId="1" applyNumberFormat="1" applyFont="1" applyFill="1" applyBorder="1" applyAlignment="1">
      <alignment horizontal="center" vertical="center" wrapText="1"/>
    </xf>
    <xf numFmtId="166" fontId="18" fillId="0" borderId="8" xfId="1" applyNumberFormat="1" applyFont="1" applyFill="1" applyBorder="1" applyAlignment="1">
      <alignment horizontal="center" vertical="center" wrapText="1"/>
    </xf>
    <xf numFmtId="166" fontId="47" fillId="0" borderId="8" xfId="2" applyNumberFormat="1" applyFont="1" applyFill="1" applyBorder="1" applyAlignment="1">
      <alignment horizontal="right" vertical="center" wrapText="1"/>
    </xf>
    <xf numFmtId="3" fontId="18" fillId="0" borderId="3" xfId="1" applyNumberFormat="1" applyFont="1" applyFill="1" applyBorder="1" applyAlignment="1">
      <alignment horizontal="center" vertical="center" wrapText="1"/>
    </xf>
    <xf numFmtId="0" fontId="0" fillId="2" borderId="8" xfId="0" applyFill="1" applyBorder="1"/>
    <xf numFmtId="166" fontId="22" fillId="2" borderId="3" xfId="1" applyNumberFormat="1" applyFont="1" applyFill="1" applyBorder="1" applyAlignment="1">
      <alignment vertical="center" wrapText="1"/>
    </xf>
    <xf numFmtId="0" fontId="22" fillId="2" borderId="8" xfId="1" applyFont="1" applyFill="1" applyBorder="1" applyAlignment="1">
      <alignment horizontal="center" vertical="center" wrapText="1"/>
    </xf>
    <xf numFmtId="165" fontId="22" fillId="2" borderId="8" xfId="1" applyNumberFormat="1" applyFont="1" applyFill="1" applyBorder="1" applyAlignment="1">
      <alignment horizontal="center" vertical="center" wrapText="1"/>
    </xf>
    <xf numFmtId="165" fontId="22" fillId="2" borderId="11" xfId="1" applyNumberFormat="1" applyFont="1" applyFill="1" applyBorder="1" applyAlignment="1">
      <alignment horizontal="center" vertical="center" wrapText="1"/>
    </xf>
    <xf numFmtId="3" fontId="46" fillId="2" borderId="8" xfId="1" applyNumberFormat="1" applyFont="1" applyFill="1" applyBorder="1" applyAlignment="1">
      <alignment horizontal="center" vertical="center" wrapText="1"/>
    </xf>
    <xf numFmtId="166" fontId="46" fillId="2" borderId="8" xfId="1" applyNumberFormat="1" applyFont="1" applyFill="1" applyBorder="1" applyAlignment="1">
      <alignment horizontal="center" vertical="center" wrapText="1"/>
    </xf>
    <xf numFmtId="0" fontId="34" fillId="2" borderId="8" xfId="0" applyFont="1" applyFill="1" applyBorder="1"/>
    <xf numFmtId="166" fontId="35" fillId="2" borderId="3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horizontal="center" vertical="center" wrapText="1"/>
    </xf>
    <xf numFmtId="0" fontId="35" fillId="2" borderId="8" xfId="0" applyFont="1" applyFill="1" applyBorder="1" applyAlignment="1">
      <alignment horizontal="center" vertical="center" wrapText="1"/>
    </xf>
    <xf numFmtId="4" fontId="35" fillId="2" borderId="3" xfId="1" applyNumberFormat="1" applyFont="1" applyFill="1" applyBorder="1" applyAlignment="1">
      <alignment horizontal="center" vertical="center" wrapText="1"/>
    </xf>
    <xf numFmtId="166" fontId="36" fillId="2" borderId="8" xfId="1" applyNumberFormat="1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166" fontId="22" fillId="2" borderId="3" xfId="1" applyNumberFormat="1" applyFont="1" applyFill="1" applyBorder="1" applyAlignment="1">
      <alignment horizontal="center" vertical="center" wrapText="1"/>
    </xf>
    <xf numFmtId="0" fontId="2" fillId="2" borderId="8" xfId="0" applyFont="1" applyFill="1" applyBorder="1"/>
    <xf numFmtId="4" fontId="22" fillId="2" borderId="3" xfId="1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66" fontId="22" fillId="2" borderId="3" xfId="1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vertical="center" wrapText="1"/>
    </xf>
    <xf numFmtId="166" fontId="40" fillId="2" borderId="8" xfId="1" applyNumberFormat="1" applyFont="1" applyFill="1" applyBorder="1" applyAlignment="1">
      <alignment horizontal="center" vertical="center" wrapText="1"/>
    </xf>
    <xf numFmtId="166" fontId="22" fillId="2" borderId="8" xfId="1" applyNumberFormat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1" fontId="19" fillId="0" borderId="3" xfId="1" applyNumberFormat="1" applyFont="1" applyFill="1" applyBorder="1" applyAlignment="1">
      <alignment horizontal="center" vertical="center" wrapText="1"/>
    </xf>
    <xf numFmtId="3" fontId="15" fillId="0" borderId="2" xfId="1" applyNumberFormat="1" applyFont="1" applyFill="1" applyBorder="1" applyAlignment="1">
      <alignment horizontal="center" vertical="center" wrapText="1"/>
    </xf>
    <xf numFmtId="166" fontId="15" fillId="0" borderId="2" xfId="1" applyNumberFormat="1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3" xfId="1" applyNumberFormat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 wrapText="1"/>
    </xf>
    <xf numFmtId="166" fontId="15" fillId="0" borderId="8" xfId="1" applyNumberFormat="1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wrapText="1"/>
    </xf>
    <xf numFmtId="0" fontId="44" fillId="0" borderId="0" xfId="0" applyFont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11" fillId="0" borderId="8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" fontId="17" fillId="0" borderId="8" xfId="1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8" xfId="1" applyNumberFormat="1" applyFont="1" applyFill="1" applyBorder="1" applyAlignment="1">
      <alignment horizontal="center" vertical="center" wrapText="1"/>
    </xf>
    <xf numFmtId="1" fontId="19" fillId="0" borderId="8" xfId="1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1" fontId="19" fillId="0" borderId="1" xfId="1" applyNumberFormat="1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1" xfId="0" applyFill="1" applyBorder="1"/>
    <xf numFmtId="0" fontId="3" fillId="0" borderId="11" xfId="0" applyFont="1" applyBorder="1" applyAlignment="1">
      <alignment vertical="distributed" wrapText="1"/>
    </xf>
    <xf numFmtId="0" fontId="4" fillId="0" borderId="11" xfId="0" applyFont="1" applyBorder="1" applyAlignment="1">
      <alignment vertical="center" wrapText="1"/>
    </xf>
    <xf numFmtId="0" fontId="8" fillId="0" borderId="10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9" xfId="0" applyFill="1" applyBorder="1"/>
    <xf numFmtId="0" fontId="21" fillId="0" borderId="16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165" fontId="2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7" fontId="23" fillId="0" borderId="17" xfId="1" applyNumberFormat="1" applyFont="1" applyFill="1" applyBorder="1" applyAlignment="1">
      <alignment horizontal="center" vertical="center" wrapText="1"/>
    </xf>
    <xf numFmtId="167" fontId="15" fillId="0" borderId="17" xfId="1" applyNumberFormat="1" applyFont="1" applyFill="1" applyBorder="1" applyAlignment="1">
      <alignment horizontal="center" vertical="center" wrapText="1"/>
    </xf>
    <xf numFmtId="1" fontId="23" fillId="0" borderId="17" xfId="1" applyNumberFormat="1" applyFont="1" applyFill="1" applyBorder="1" applyAlignment="1">
      <alignment horizontal="center" vertical="center" wrapText="1"/>
    </xf>
    <xf numFmtId="167" fontId="23" fillId="0" borderId="9" xfId="1" applyNumberFormat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3" fillId="0" borderId="19" xfId="1" applyFont="1" applyFill="1" applyBorder="1" applyAlignment="1">
      <alignment horizontal="center" vertical="center" wrapText="1"/>
    </xf>
    <xf numFmtId="165" fontId="14" fillId="0" borderId="19" xfId="1" applyNumberFormat="1" applyFont="1" applyFill="1" applyBorder="1" applyAlignment="1">
      <alignment horizontal="center" vertical="center" wrapText="1"/>
    </xf>
    <xf numFmtId="166" fontId="15" fillId="0" borderId="19" xfId="1" applyNumberFormat="1" applyFont="1" applyFill="1" applyBorder="1" applyAlignment="1">
      <alignment horizontal="center" vertical="center" wrapText="1"/>
    </xf>
    <xf numFmtId="3" fontId="15" fillId="0" borderId="19" xfId="1" applyNumberFormat="1" applyFont="1" applyFill="1" applyBorder="1" applyAlignment="1">
      <alignment horizontal="center" vertical="center" wrapText="1"/>
    </xf>
    <xf numFmtId="3" fontId="13" fillId="0" borderId="19" xfId="0" applyNumberFormat="1" applyFont="1" applyFill="1" applyBorder="1" applyAlignment="1">
      <alignment horizontal="center" vertical="center" wrapText="1"/>
    </xf>
    <xf numFmtId="1" fontId="16" fillId="0" borderId="19" xfId="1" applyNumberFormat="1" applyFont="1" applyFill="1" applyBorder="1" applyAlignment="1">
      <alignment horizontal="center" vertical="center" wrapText="1"/>
    </xf>
    <xf numFmtId="1" fontId="17" fillId="0" borderId="19" xfId="1" applyNumberFormat="1" applyFont="1" applyFill="1" applyBorder="1" applyAlignment="1">
      <alignment horizontal="center" vertical="center" wrapText="1"/>
    </xf>
    <xf numFmtId="166" fontId="15" fillId="0" borderId="20" xfId="1" applyNumberFormat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49" fontId="17" fillId="0" borderId="21" xfId="1" applyNumberFormat="1" applyFont="1" applyFill="1" applyBorder="1" applyAlignment="1">
      <alignment horizontal="center" vertical="center" wrapText="1"/>
    </xf>
    <xf numFmtId="1" fontId="17" fillId="0" borderId="21" xfId="1" applyNumberFormat="1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3" fillId="0" borderId="23" xfId="1" applyFont="1" applyFill="1" applyBorder="1" applyAlignment="1">
      <alignment horizontal="center" vertical="center" wrapText="1"/>
    </xf>
    <xf numFmtId="165" fontId="14" fillId="0" borderId="23" xfId="1" applyNumberFormat="1" applyFont="1" applyFill="1" applyBorder="1" applyAlignment="1">
      <alignment horizontal="center" vertical="center" wrapText="1"/>
    </xf>
    <xf numFmtId="1" fontId="17" fillId="0" borderId="23" xfId="1" applyNumberFormat="1" applyFont="1" applyFill="1" applyBorder="1" applyAlignment="1">
      <alignment horizontal="center" vertical="center" wrapText="1"/>
    </xf>
    <xf numFmtId="1" fontId="15" fillId="0" borderId="23" xfId="1" applyNumberFormat="1" applyFont="1" applyFill="1" applyBorder="1" applyAlignment="1">
      <alignment horizontal="center" vertical="center" wrapText="1"/>
    </xf>
    <xf numFmtId="1" fontId="17" fillId="0" borderId="24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V254"/>
  <sheetViews>
    <sheetView tabSelected="1" zoomScale="80" zoomScaleNormal="80" zoomScaleSheetLayoutView="80" workbookViewId="0">
      <pane xSplit="10" ySplit="8" topLeftCell="AC169" activePane="bottomRight" state="frozen"/>
      <selection pane="topRight" activeCell="N1" sqref="N1"/>
      <selection pane="bottomLeft" activeCell="A7" sqref="A7"/>
      <selection pane="bottomRight" activeCell="F4" sqref="F4:F7"/>
    </sheetView>
  </sheetViews>
  <sheetFormatPr defaultRowHeight="15" x14ac:dyDescent="0.25"/>
  <cols>
    <col min="1" max="1" width="7.42578125" customWidth="1"/>
    <col min="2" max="2" width="8" style="1" customWidth="1"/>
    <col min="3" max="3" width="35.85546875" style="1" customWidth="1"/>
    <col min="4" max="4" width="11.85546875" style="1" customWidth="1"/>
    <col min="5" max="5" width="10" style="6" customWidth="1"/>
    <col min="6" max="6" width="10.42578125" style="1" customWidth="1"/>
    <col min="7" max="7" width="11.140625" style="1" customWidth="1"/>
    <col min="8" max="10" width="5.85546875" style="1" hidden="1" customWidth="1"/>
    <col min="11" max="11" width="12.28515625" style="1" hidden="1" customWidth="1"/>
    <col min="12" max="12" width="15.85546875" style="1" hidden="1" customWidth="1"/>
    <col min="13" max="13" width="12.28515625" style="1" hidden="1" customWidth="1"/>
    <col min="14" max="14" width="14.7109375" style="1" hidden="1" customWidth="1"/>
    <col min="15" max="15" width="10.85546875" style="1" hidden="1" customWidth="1"/>
    <col min="16" max="16" width="14.5703125" style="1" hidden="1" customWidth="1"/>
    <col min="17" max="17" width="11.42578125" style="1" hidden="1" customWidth="1"/>
    <col min="18" max="18" width="13.7109375" style="1" hidden="1" customWidth="1"/>
    <col min="19" max="19" width="9.28515625" style="1" hidden="1" customWidth="1"/>
    <col min="20" max="20" width="15.140625" style="1" hidden="1" customWidth="1"/>
    <col min="21" max="21" width="10.5703125" style="1" hidden="1" customWidth="1"/>
    <col min="22" max="22" width="14" style="1" hidden="1" customWidth="1"/>
    <col min="23" max="23" width="10.140625" style="5" hidden="1" customWidth="1"/>
    <col min="24" max="24" width="13.42578125" style="5" hidden="1" customWidth="1"/>
    <col min="25" max="26" width="12.7109375" style="1" hidden="1" customWidth="1"/>
    <col min="27" max="28" width="12.85546875" style="1" hidden="1" customWidth="1"/>
    <col min="29" max="29" width="12.28515625" style="1" customWidth="1"/>
    <col min="30" max="30" width="14.5703125" style="1" customWidth="1"/>
    <col min="31" max="32" width="13.42578125" style="1" hidden="1" customWidth="1"/>
    <col min="33" max="33" width="10.5703125" style="1" hidden="1" customWidth="1"/>
    <col min="34" max="34" width="13.7109375" style="1" hidden="1" customWidth="1"/>
    <col min="35" max="35" width="13.5703125" style="5" hidden="1" customWidth="1"/>
    <col min="36" max="36" width="13.7109375" style="5" hidden="1" customWidth="1"/>
    <col min="37" max="37" width="12.28515625" style="1" hidden="1" customWidth="1"/>
    <col min="38" max="38" width="14.28515625" style="1" hidden="1" customWidth="1"/>
    <col min="39" max="39" width="13" style="1" customWidth="1"/>
    <col min="40" max="40" width="16.42578125" style="1" customWidth="1"/>
    <col min="41" max="42" width="12.5703125" style="1" hidden="1" customWidth="1"/>
    <col min="43" max="43" width="13" style="1" hidden="1" customWidth="1"/>
    <col min="44" max="44" width="14.85546875" style="1" hidden="1" customWidth="1"/>
    <col min="45" max="46" width="12.5703125" style="6" hidden="1" customWidth="1"/>
    <col min="47" max="48" width="13.7109375" style="1" hidden="1" customWidth="1"/>
    <col min="49" max="50" width="13.28515625" style="1" hidden="1" customWidth="1"/>
    <col min="51" max="52" width="12.85546875" style="1" hidden="1" customWidth="1"/>
    <col min="53" max="53" width="10.85546875" style="1" hidden="1" customWidth="1"/>
    <col min="54" max="54" width="13.42578125" style="1" hidden="1" customWidth="1"/>
    <col min="55" max="56" width="13" style="1" hidden="1" customWidth="1"/>
    <col min="57" max="57" width="10" style="1" hidden="1" customWidth="1"/>
    <col min="58" max="58" width="15.7109375" style="1" hidden="1" customWidth="1"/>
    <col min="59" max="60" width="13.42578125" style="1" hidden="1" customWidth="1"/>
    <col min="61" max="63" width="12.5703125" style="1" hidden="1" customWidth="1"/>
    <col min="64" max="64" width="13.7109375" style="1" hidden="1" customWidth="1"/>
    <col min="65" max="65" width="9.5703125" style="1" hidden="1" customWidth="1"/>
    <col min="66" max="66" width="14.42578125" style="1" hidden="1" customWidth="1"/>
    <col min="67" max="68" width="13.5703125" style="1" hidden="1" customWidth="1"/>
    <col min="69" max="69" width="12.85546875" style="7" hidden="1" customWidth="1"/>
    <col min="70" max="74" width="12.85546875" style="1" hidden="1" customWidth="1"/>
    <col min="75" max="75" width="10.5703125" style="1" hidden="1" customWidth="1"/>
    <col min="76" max="76" width="12.28515625" style="1" hidden="1" customWidth="1"/>
    <col min="77" max="77" width="12.140625" style="1" hidden="1" customWidth="1"/>
    <col min="78" max="78" width="13.5703125" style="1" hidden="1" customWidth="1"/>
    <col min="79" max="80" width="12.28515625" style="1" hidden="1" customWidth="1"/>
    <col min="81" max="84" width="14" style="1" hidden="1" customWidth="1"/>
    <col min="85" max="87" width="12" style="1" hidden="1" customWidth="1"/>
    <col min="88" max="88" width="17" style="1" hidden="1" customWidth="1"/>
    <col min="89" max="90" width="12.28515625" style="1" hidden="1" customWidth="1"/>
    <col min="91" max="91" width="11.140625" style="1" hidden="1" customWidth="1"/>
    <col min="92" max="92" width="14.140625" style="1" hidden="1" customWidth="1"/>
    <col min="93" max="93" width="12.7109375" style="1" hidden="1" customWidth="1"/>
    <col min="94" max="94" width="14" style="1" hidden="1" customWidth="1"/>
    <col min="95" max="95" width="8.5703125" style="1" hidden="1" customWidth="1"/>
    <col min="96" max="96" width="12.5703125" style="1" hidden="1" customWidth="1"/>
    <col min="97" max="97" width="10.28515625" style="1" hidden="1" customWidth="1"/>
    <col min="98" max="98" width="16.7109375" style="1" hidden="1" customWidth="1"/>
    <col min="99" max="99" width="13.5703125" style="1" hidden="1" customWidth="1"/>
    <col min="100" max="100" width="12.85546875" style="1" hidden="1" customWidth="1"/>
  </cols>
  <sheetData>
    <row r="1" spans="1:100" ht="67.5" customHeight="1" thickBot="1" x14ac:dyDescent="0.3">
      <c r="B1" s="163" t="s">
        <v>298</v>
      </c>
      <c r="C1" s="163"/>
      <c r="D1" s="163"/>
      <c r="E1" s="163"/>
      <c r="F1" s="163"/>
      <c r="G1" s="163"/>
      <c r="H1" s="3"/>
      <c r="I1" s="3"/>
      <c r="J1" s="3"/>
      <c r="K1" s="4"/>
      <c r="L1" s="4"/>
      <c r="M1" s="4"/>
      <c r="N1" s="4"/>
      <c r="Q1" s="4"/>
      <c r="U1" s="4"/>
      <c r="V1" s="4"/>
      <c r="AM1" s="162" t="s">
        <v>297</v>
      </c>
      <c r="AN1" s="162"/>
    </row>
    <row r="2" spans="1:100" s="8" customFormat="1" ht="19.5" hidden="1" customHeight="1" x14ac:dyDescent="0.3">
      <c r="B2" s="9"/>
      <c r="C2" s="2"/>
      <c r="D2" s="3"/>
      <c r="E2" s="3"/>
      <c r="F2" s="3"/>
      <c r="G2" s="3"/>
      <c r="H2" s="3"/>
      <c r="I2" s="3"/>
      <c r="J2" s="3"/>
      <c r="K2" s="80"/>
      <c r="L2" s="80"/>
      <c r="M2" s="81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10"/>
      <c r="AD2" s="10"/>
      <c r="AE2" s="80"/>
      <c r="AF2" s="80"/>
      <c r="AG2" s="80"/>
      <c r="AH2" s="93"/>
      <c r="AI2" s="11"/>
      <c r="AJ2" s="12"/>
      <c r="AK2" s="12"/>
      <c r="AL2" s="12"/>
      <c r="AM2" s="12"/>
      <c r="AN2" s="12"/>
      <c r="AO2" s="13"/>
      <c r="AP2" s="14"/>
      <c r="AQ2" s="14"/>
      <c r="AR2" s="14"/>
      <c r="AS2" s="14"/>
      <c r="AT2" s="14"/>
      <c r="AU2" s="14"/>
      <c r="AV2" s="14"/>
      <c r="AW2" s="12"/>
      <c r="AX2" s="12"/>
      <c r="AY2" s="12"/>
      <c r="AZ2" s="12"/>
      <c r="BA2" s="14"/>
      <c r="BB2" s="14"/>
      <c r="BC2" s="14"/>
      <c r="BD2" s="14"/>
      <c r="BE2" s="14"/>
      <c r="BF2" s="14"/>
      <c r="BG2" s="14"/>
      <c r="BH2" s="14"/>
      <c r="BI2" s="12"/>
      <c r="BJ2" s="12"/>
      <c r="BK2" s="14"/>
      <c r="BL2" s="14"/>
      <c r="BM2" s="14"/>
      <c r="BN2" s="14"/>
      <c r="BO2" s="12"/>
      <c r="BP2" s="12"/>
      <c r="BQ2" s="14"/>
      <c r="BR2" s="14"/>
      <c r="BS2" s="12"/>
      <c r="BT2" s="12"/>
      <c r="BU2" s="12"/>
      <c r="BV2" s="15"/>
      <c r="BW2" s="14"/>
      <c r="BX2" s="14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4"/>
      <c r="CJ2" s="14"/>
      <c r="CK2" s="14"/>
      <c r="CL2" s="14"/>
      <c r="CM2" s="14"/>
      <c r="CN2" s="14"/>
      <c r="CO2" s="14"/>
      <c r="CP2" s="14"/>
      <c r="CQ2" s="14"/>
      <c r="CR2" s="16"/>
      <c r="CS2" s="9"/>
      <c r="CT2" s="9"/>
      <c r="CU2" s="9"/>
      <c r="CV2" s="9"/>
    </row>
    <row r="3" spans="1:100" ht="18.75" hidden="1" customHeight="1" x14ac:dyDescent="0.25">
      <c r="A3" s="176"/>
      <c r="B3" s="177"/>
      <c r="C3" s="178"/>
      <c r="D3" s="179"/>
      <c r="E3" s="179"/>
      <c r="F3" s="179"/>
      <c r="G3" s="179"/>
      <c r="H3" s="179"/>
      <c r="I3" s="179"/>
      <c r="J3" s="179"/>
      <c r="K3" s="180"/>
      <c r="L3" s="180">
        <v>1</v>
      </c>
      <c r="M3" s="181"/>
      <c r="N3" s="180">
        <v>1</v>
      </c>
      <c r="O3" s="180"/>
      <c r="P3" s="180">
        <v>1</v>
      </c>
      <c r="Q3" s="180"/>
      <c r="R3" s="180">
        <v>1</v>
      </c>
      <c r="S3" s="180"/>
      <c r="T3" s="180">
        <v>1</v>
      </c>
      <c r="U3" s="180"/>
      <c r="V3" s="180">
        <v>1</v>
      </c>
      <c r="W3" s="180"/>
      <c r="X3" s="180">
        <v>1</v>
      </c>
      <c r="Y3" s="180"/>
      <c r="Z3" s="180">
        <v>1</v>
      </c>
      <c r="AA3" s="180"/>
      <c r="AB3" s="180">
        <v>1</v>
      </c>
      <c r="AC3" s="180"/>
      <c r="AD3" s="180">
        <v>1</v>
      </c>
      <c r="AE3" s="180"/>
      <c r="AF3" s="180">
        <v>1</v>
      </c>
      <c r="AG3" s="180"/>
      <c r="AH3" s="180">
        <v>1</v>
      </c>
      <c r="AI3" s="180"/>
      <c r="AJ3" s="180">
        <v>1</v>
      </c>
      <c r="AK3" s="180"/>
      <c r="AL3" s="180">
        <v>1</v>
      </c>
      <c r="AM3" s="180"/>
      <c r="AN3" s="180">
        <v>1</v>
      </c>
      <c r="AO3" s="17"/>
      <c r="AP3" s="17">
        <v>1</v>
      </c>
      <c r="AQ3" s="17"/>
      <c r="AR3" s="17">
        <v>1</v>
      </c>
      <c r="AS3" s="17"/>
      <c r="AT3" s="17">
        <v>1</v>
      </c>
      <c r="AU3" s="17"/>
      <c r="AV3" s="17">
        <v>1</v>
      </c>
      <c r="AW3" s="17"/>
      <c r="AX3" s="17">
        <v>1</v>
      </c>
      <c r="AY3" s="17"/>
      <c r="AZ3" s="17">
        <v>1</v>
      </c>
      <c r="BA3" s="17"/>
      <c r="BB3" s="17">
        <v>1</v>
      </c>
      <c r="BC3" s="17"/>
      <c r="BD3" s="17">
        <v>1</v>
      </c>
      <c r="BE3" s="17"/>
      <c r="BF3" s="17">
        <v>1</v>
      </c>
      <c r="BG3" s="17"/>
      <c r="BH3" s="17">
        <v>1</v>
      </c>
      <c r="BI3" s="17"/>
      <c r="BJ3" s="18">
        <v>1</v>
      </c>
      <c r="BK3" s="19"/>
      <c r="BL3" s="17">
        <v>1</v>
      </c>
      <c r="BM3" s="17"/>
      <c r="BN3" s="17">
        <v>1</v>
      </c>
      <c r="BO3" s="17"/>
      <c r="BP3" s="17">
        <v>1</v>
      </c>
      <c r="BQ3" s="17"/>
      <c r="BR3" s="17">
        <v>1</v>
      </c>
      <c r="BS3" s="17"/>
      <c r="BT3" s="18">
        <v>1</v>
      </c>
      <c r="BU3" s="19"/>
      <c r="BV3" s="17">
        <v>1</v>
      </c>
      <c r="BW3" s="17"/>
      <c r="BX3" s="17">
        <v>1</v>
      </c>
      <c r="BY3" s="17"/>
      <c r="BZ3" s="17">
        <v>1</v>
      </c>
      <c r="CA3" s="17"/>
      <c r="CB3" s="17">
        <v>1</v>
      </c>
      <c r="CC3" s="17"/>
      <c r="CD3" s="17">
        <v>1</v>
      </c>
      <c r="CE3" s="17"/>
      <c r="CF3" s="17">
        <v>1</v>
      </c>
      <c r="CG3" s="17"/>
      <c r="CH3" s="17">
        <v>1</v>
      </c>
      <c r="CI3" s="17"/>
      <c r="CJ3" s="17">
        <v>1</v>
      </c>
      <c r="CK3" s="17"/>
      <c r="CL3" s="17">
        <v>1</v>
      </c>
      <c r="CM3" s="17"/>
      <c r="CN3" s="17">
        <v>1</v>
      </c>
      <c r="CO3" s="17"/>
      <c r="CP3" s="17">
        <v>1</v>
      </c>
      <c r="CQ3" s="17"/>
      <c r="CR3" s="17">
        <v>1</v>
      </c>
      <c r="CS3" s="17"/>
      <c r="CT3" s="17">
        <f>SUM(M3:CR3)</f>
        <v>42</v>
      </c>
      <c r="CU3" s="20" t="s">
        <v>0</v>
      </c>
      <c r="CV3" s="21"/>
    </row>
    <row r="4" spans="1:100" s="22" customFormat="1" ht="111" customHeight="1" x14ac:dyDescent="0.25">
      <c r="A4" s="191" t="s">
        <v>1</v>
      </c>
      <c r="B4" s="192" t="s">
        <v>2</v>
      </c>
      <c r="C4" s="193" t="s">
        <v>3</v>
      </c>
      <c r="D4" s="194" t="s">
        <v>4</v>
      </c>
      <c r="E4" s="195" t="s">
        <v>5</v>
      </c>
      <c r="F4" s="195" t="s">
        <v>6</v>
      </c>
      <c r="G4" s="195" t="s">
        <v>7</v>
      </c>
      <c r="H4" s="195"/>
      <c r="I4" s="195"/>
      <c r="J4" s="195"/>
      <c r="K4" s="196" t="s">
        <v>8</v>
      </c>
      <c r="L4" s="196"/>
      <c r="M4" s="196" t="s">
        <v>9</v>
      </c>
      <c r="N4" s="196"/>
      <c r="O4" s="196" t="s">
        <v>10</v>
      </c>
      <c r="P4" s="196"/>
      <c r="Q4" s="196" t="s">
        <v>11</v>
      </c>
      <c r="R4" s="196"/>
      <c r="S4" s="196" t="s">
        <v>12</v>
      </c>
      <c r="T4" s="196"/>
      <c r="U4" s="197" t="s">
        <v>13</v>
      </c>
      <c r="V4" s="198"/>
      <c r="W4" s="199" t="s">
        <v>14</v>
      </c>
      <c r="X4" s="199"/>
      <c r="Y4" s="196" t="s">
        <v>15</v>
      </c>
      <c r="Z4" s="196"/>
      <c r="AA4" s="196" t="s">
        <v>16</v>
      </c>
      <c r="AB4" s="196"/>
      <c r="AC4" s="196" t="s">
        <v>17</v>
      </c>
      <c r="AD4" s="196"/>
      <c r="AE4" s="196" t="s">
        <v>18</v>
      </c>
      <c r="AF4" s="196"/>
      <c r="AG4" s="196" t="s">
        <v>19</v>
      </c>
      <c r="AH4" s="196"/>
      <c r="AI4" s="200" t="s">
        <v>20</v>
      </c>
      <c r="AJ4" s="200"/>
      <c r="AK4" s="196" t="s">
        <v>21</v>
      </c>
      <c r="AL4" s="196"/>
      <c r="AM4" s="196" t="s">
        <v>22</v>
      </c>
      <c r="AN4" s="201"/>
      <c r="AO4" s="172" t="s">
        <v>23</v>
      </c>
      <c r="AP4" s="153"/>
      <c r="AQ4" s="152" t="s">
        <v>24</v>
      </c>
      <c r="AR4" s="153"/>
      <c r="AS4" s="152" t="s">
        <v>25</v>
      </c>
      <c r="AT4" s="153"/>
      <c r="AU4" s="158" t="s">
        <v>26</v>
      </c>
      <c r="AV4" s="159"/>
      <c r="AW4" s="152" t="s">
        <v>27</v>
      </c>
      <c r="AX4" s="153"/>
      <c r="AY4" s="152" t="s">
        <v>28</v>
      </c>
      <c r="AZ4" s="153"/>
      <c r="BA4" s="152" t="s">
        <v>29</v>
      </c>
      <c r="BB4" s="153"/>
      <c r="BC4" s="152" t="s">
        <v>30</v>
      </c>
      <c r="BD4" s="153"/>
      <c r="BE4" s="152" t="s">
        <v>31</v>
      </c>
      <c r="BF4" s="153"/>
      <c r="BG4" s="152" t="s">
        <v>32</v>
      </c>
      <c r="BH4" s="153"/>
      <c r="BI4" s="152" t="s">
        <v>33</v>
      </c>
      <c r="BJ4" s="153"/>
      <c r="BK4" s="152" t="s">
        <v>34</v>
      </c>
      <c r="BL4" s="153"/>
      <c r="BM4" s="152" t="s">
        <v>35</v>
      </c>
      <c r="BN4" s="153"/>
      <c r="BO4" s="152" t="s">
        <v>36</v>
      </c>
      <c r="BP4" s="153"/>
      <c r="BQ4" s="152" t="s">
        <v>37</v>
      </c>
      <c r="BR4" s="153"/>
      <c r="BS4" s="152" t="s">
        <v>38</v>
      </c>
      <c r="BT4" s="153"/>
      <c r="BU4" s="152" t="s">
        <v>39</v>
      </c>
      <c r="BV4" s="153"/>
      <c r="BW4" s="152" t="s">
        <v>40</v>
      </c>
      <c r="BX4" s="153"/>
      <c r="BY4" s="152" t="s">
        <v>41</v>
      </c>
      <c r="BZ4" s="153"/>
      <c r="CA4" s="152" t="s">
        <v>42</v>
      </c>
      <c r="CB4" s="153"/>
      <c r="CC4" s="152" t="s">
        <v>43</v>
      </c>
      <c r="CD4" s="153"/>
      <c r="CE4" s="152" t="s">
        <v>44</v>
      </c>
      <c r="CF4" s="153"/>
      <c r="CG4" s="152" t="s">
        <v>45</v>
      </c>
      <c r="CH4" s="153"/>
      <c r="CI4" s="152" t="s">
        <v>46</v>
      </c>
      <c r="CJ4" s="153"/>
      <c r="CK4" s="152" t="s">
        <v>47</v>
      </c>
      <c r="CL4" s="153"/>
      <c r="CM4" s="152" t="s">
        <v>48</v>
      </c>
      <c r="CN4" s="153"/>
      <c r="CO4" s="152" t="s">
        <v>49</v>
      </c>
      <c r="CP4" s="153"/>
      <c r="CQ4" s="151" t="s">
        <v>50</v>
      </c>
      <c r="CR4" s="160"/>
      <c r="CS4" s="161" t="s">
        <v>51</v>
      </c>
      <c r="CT4" s="161"/>
    </row>
    <row r="5" spans="1:100" s="22" customFormat="1" ht="21" customHeight="1" x14ac:dyDescent="0.25">
      <c r="A5" s="202"/>
      <c r="B5" s="166"/>
      <c r="C5" s="156"/>
      <c r="D5" s="167"/>
      <c r="E5" s="157"/>
      <c r="F5" s="157"/>
      <c r="G5" s="169" t="s">
        <v>52</v>
      </c>
      <c r="H5" s="169"/>
      <c r="I5" s="169"/>
      <c r="J5" s="169"/>
      <c r="K5" s="170" t="s">
        <v>53</v>
      </c>
      <c r="L5" s="170"/>
      <c r="M5" s="170" t="s">
        <v>54</v>
      </c>
      <c r="N5" s="170"/>
      <c r="O5" s="170" t="s">
        <v>55</v>
      </c>
      <c r="P5" s="170"/>
      <c r="Q5" s="170" t="s">
        <v>56</v>
      </c>
      <c r="R5" s="170"/>
      <c r="S5" s="170" t="s">
        <v>57</v>
      </c>
      <c r="T5" s="170"/>
      <c r="U5" s="170" t="s">
        <v>58</v>
      </c>
      <c r="V5" s="170"/>
      <c r="W5" s="170" t="s">
        <v>59</v>
      </c>
      <c r="X5" s="170"/>
      <c r="Y5" s="170" t="s">
        <v>60</v>
      </c>
      <c r="Z5" s="170"/>
      <c r="AA5" s="170" t="s">
        <v>61</v>
      </c>
      <c r="AB5" s="170"/>
      <c r="AC5" s="170" t="s">
        <v>62</v>
      </c>
      <c r="AD5" s="170"/>
      <c r="AE5" s="170" t="s">
        <v>63</v>
      </c>
      <c r="AF5" s="170"/>
      <c r="AG5" s="170" t="s">
        <v>64</v>
      </c>
      <c r="AH5" s="170"/>
      <c r="AI5" s="170" t="s">
        <v>65</v>
      </c>
      <c r="AJ5" s="170"/>
      <c r="AK5" s="170" t="s">
        <v>66</v>
      </c>
      <c r="AL5" s="170"/>
      <c r="AM5" s="170" t="s">
        <v>67</v>
      </c>
      <c r="AN5" s="203"/>
      <c r="AO5" s="173" t="s">
        <v>68</v>
      </c>
      <c r="AP5" s="155"/>
      <c r="AQ5" s="154" t="s">
        <v>69</v>
      </c>
      <c r="AR5" s="155"/>
      <c r="AS5" s="154" t="s">
        <v>70</v>
      </c>
      <c r="AT5" s="155"/>
      <c r="AU5" s="154" t="s">
        <v>71</v>
      </c>
      <c r="AV5" s="155"/>
      <c r="AW5" s="154" t="s">
        <v>72</v>
      </c>
      <c r="AX5" s="155"/>
      <c r="AY5" s="154" t="s">
        <v>73</v>
      </c>
      <c r="AZ5" s="155"/>
      <c r="BA5" s="154" t="s">
        <v>74</v>
      </c>
      <c r="BB5" s="155"/>
      <c r="BC5" s="154" t="s">
        <v>75</v>
      </c>
      <c r="BD5" s="155"/>
      <c r="BE5" s="154" t="s">
        <v>76</v>
      </c>
      <c r="BF5" s="155"/>
      <c r="BG5" s="154" t="s">
        <v>77</v>
      </c>
      <c r="BH5" s="155"/>
      <c r="BI5" s="154" t="s">
        <v>78</v>
      </c>
      <c r="BJ5" s="155"/>
      <c r="BK5" s="154" t="s">
        <v>79</v>
      </c>
      <c r="BL5" s="155"/>
      <c r="BM5" s="154" t="s">
        <v>80</v>
      </c>
      <c r="BN5" s="155"/>
      <c r="BO5" s="154" t="s">
        <v>81</v>
      </c>
      <c r="BP5" s="155"/>
      <c r="BQ5" s="154" t="s">
        <v>82</v>
      </c>
      <c r="BR5" s="155"/>
      <c r="BS5" s="154" t="s">
        <v>83</v>
      </c>
      <c r="BT5" s="155"/>
      <c r="BU5" s="154" t="s">
        <v>84</v>
      </c>
      <c r="BV5" s="155"/>
      <c r="BW5" s="154" t="s">
        <v>85</v>
      </c>
      <c r="BX5" s="155"/>
      <c r="BY5" s="154" t="s">
        <v>86</v>
      </c>
      <c r="BZ5" s="155"/>
      <c r="CA5" s="154" t="s">
        <v>87</v>
      </c>
      <c r="CB5" s="155"/>
      <c r="CC5" s="154" t="s">
        <v>88</v>
      </c>
      <c r="CD5" s="155"/>
      <c r="CE5" s="154" t="s">
        <v>89</v>
      </c>
      <c r="CF5" s="155"/>
      <c r="CG5" s="154" t="s">
        <v>90</v>
      </c>
      <c r="CH5" s="155"/>
      <c r="CI5" s="154" t="s">
        <v>91</v>
      </c>
      <c r="CJ5" s="155"/>
      <c r="CK5" s="154" t="s">
        <v>92</v>
      </c>
      <c r="CL5" s="155"/>
      <c r="CM5" s="154" t="s">
        <v>93</v>
      </c>
      <c r="CN5" s="155"/>
      <c r="CO5" s="154" t="s">
        <v>94</v>
      </c>
      <c r="CP5" s="155"/>
      <c r="CQ5" s="154" t="s">
        <v>95</v>
      </c>
      <c r="CR5" s="155"/>
      <c r="CS5" s="23"/>
      <c r="CT5" s="23"/>
    </row>
    <row r="6" spans="1:100" s="22" customFormat="1" ht="23.25" hidden="1" customHeight="1" x14ac:dyDescent="0.25">
      <c r="A6" s="202"/>
      <c r="B6" s="166"/>
      <c r="C6" s="156"/>
      <c r="D6" s="167"/>
      <c r="E6" s="157"/>
      <c r="F6" s="157"/>
      <c r="G6" s="157" t="s">
        <v>96</v>
      </c>
      <c r="H6" s="157" t="s">
        <v>97</v>
      </c>
      <c r="I6" s="157" t="s">
        <v>98</v>
      </c>
      <c r="J6" s="157" t="s">
        <v>99</v>
      </c>
      <c r="K6" s="171" t="s">
        <v>100</v>
      </c>
      <c r="L6" s="171"/>
      <c r="M6" s="171" t="s">
        <v>100</v>
      </c>
      <c r="N6" s="171"/>
      <c r="O6" s="171" t="s">
        <v>100</v>
      </c>
      <c r="P6" s="171"/>
      <c r="Q6" s="171" t="s">
        <v>101</v>
      </c>
      <c r="R6" s="171"/>
      <c r="S6" s="171" t="s">
        <v>102</v>
      </c>
      <c r="T6" s="171"/>
      <c r="U6" s="171" t="s">
        <v>102</v>
      </c>
      <c r="V6" s="171"/>
      <c r="W6" s="171" t="s">
        <v>100</v>
      </c>
      <c r="X6" s="171"/>
      <c r="Y6" s="171" t="s">
        <v>101</v>
      </c>
      <c r="Z6" s="171"/>
      <c r="AA6" s="171" t="s">
        <v>103</v>
      </c>
      <c r="AB6" s="171"/>
      <c r="AC6" s="168" t="s">
        <v>104</v>
      </c>
      <c r="AD6" s="168"/>
      <c r="AE6" s="168" t="s">
        <v>103</v>
      </c>
      <c r="AF6" s="168"/>
      <c r="AG6" s="168" t="s">
        <v>103</v>
      </c>
      <c r="AH6" s="168"/>
      <c r="AI6" s="168" t="s">
        <v>103</v>
      </c>
      <c r="AJ6" s="168"/>
      <c r="AK6" s="168" t="s">
        <v>104</v>
      </c>
      <c r="AL6" s="168"/>
      <c r="AM6" s="168" t="s">
        <v>103</v>
      </c>
      <c r="AN6" s="204"/>
      <c r="AO6" s="174" t="s">
        <v>105</v>
      </c>
      <c r="AP6" s="150"/>
      <c r="AQ6" s="149" t="s">
        <v>106</v>
      </c>
      <c r="AR6" s="150"/>
      <c r="AS6" s="149" t="s">
        <v>103</v>
      </c>
      <c r="AT6" s="150"/>
      <c r="AU6" s="149" t="s">
        <v>105</v>
      </c>
      <c r="AV6" s="150"/>
      <c r="AW6" s="149" t="s">
        <v>107</v>
      </c>
      <c r="AX6" s="150"/>
      <c r="AY6" s="149" t="s">
        <v>107</v>
      </c>
      <c r="AZ6" s="150"/>
      <c r="BA6" s="149" t="s">
        <v>106</v>
      </c>
      <c r="BB6" s="150"/>
      <c r="BC6" s="149" t="s">
        <v>106</v>
      </c>
      <c r="BD6" s="150"/>
      <c r="BE6" s="149" t="s">
        <v>105</v>
      </c>
      <c r="BF6" s="150"/>
      <c r="BG6" s="149" t="s">
        <v>107</v>
      </c>
      <c r="BH6" s="150"/>
      <c r="BI6" s="149" t="s">
        <v>103</v>
      </c>
      <c r="BJ6" s="150"/>
      <c r="BK6" s="149" t="s">
        <v>103</v>
      </c>
      <c r="BL6" s="150"/>
      <c r="BM6" s="149" t="s">
        <v>103</v>
      </c>
      <c r="BN6" s="150"/>
      <c r="BO6" s="149" t="s">
        <v>103</v>
      </c>
      <c r="BP6" s="150"/>
      <c r="BQ6" s="149" t="s">
        <v>103</v>
      </c>
      <c r="BR6" s="150"/>
      <c r="BS6" s="149" t="s">
        <v>107</v>
      </c>
      <c r="BT6" s="150"/>
      <c r="BU6" s="149" t="s">
        <v>107</v>
      </c>
      <c r="BV6" s="150"/>
      <c r="BW6" s="149" t="s">
        <v>105</v>
      </c>
      <c r="BX6" s="150"/>
      <c r="BY6" s="149" t="s">
        <v>107</v>
      </c>
      <c r="BZ6" s="150"/>
      <c r="CA6" s="149" t="s">
        <v>106</v>
      </c>
      <c r="CB6" s="150"/>
      <c r="CC6" s="149" t="s">
        <v>105</v>
      </c>
      <c r="CD6" s="150"/>
      <c r="CE6" s="149" t="s">
        <v>107</v>
      </c>
      <c r="CF6" s="150"/>
      <c r="CG6" s="149" t="s">
        <v>107</v>
      </c>
      <c r="CH6" s="150"/>
      <c r="CI6" s="149" t="s">
        <v>108</v>
      </c>
      <c r="CJ6" s="150"/>
      <c r="CK6" s="149" t="s">
        <v>108</v>
      </c>
      <c r="CL6" s="150"/>
      <c r="CM6" s="149" t="s">
        <v>108</v>
      </c>
      <c r="CN6" s="150"/>
      <c r="CO6" s="149" t="s">
        <v>108</v>
      </c>
      <c r="CP6" s="150"/>
      <c r="CQ6" s="149" t="s">
        <v>105</v>
      </c>
      <c r="CR6" s="150"/>
      <c r="CS6" s="23"/>
      <c r="CT6" s="23"/>
    </row>
    <row r="7" spans="1:100" s="1" customFormat="1" ht="48.75" customHeight="1" thickBot="1" x14ac:dyDescent="0.3">
      <c r="A7" s="205"/>
      <c r="B7" s="206"/>
      <c r="C7" s="207"/>
      <c r="D7" s="208"/>
      <c r="E7" s="209"/>
      <c r="F7" s="209"/>
      <c r="G7" s="209"/>
      <c r="H7" s="209"/>
      <c r="I7" s="209"/>
      <c r="J7" s="209"/>
      <c r="K7" s="210" t="s">
        <v>109</v>
      </c>
      <c r="L7" s="210" t="s">
        <v>110</v>
      </c>
      <c r="M7" s="210" t="s">
        <v>109</v>
      </c>
      <c r="N7" s="210" t="s">
        <v>110</v>
      </c>
      <c r="O7" s="210" t="s">
        <v>109</v>
      </c>
      <c r="P7" s="210" t="s">
        <v>110</v>
      </c>
      <c r="Q7" s="210" t="s">
        <v>109</v>
      </c>
      <c r="R7" s="210" t="s">
        <v>110</v>
      </c>
      <c r="S7" s="210" t="s">
        <v>109</v>
      </c>
      <c r="T7" s="210" t="s">
        <v>110</v>
      </c>
      <c r="U7" s="211" t="s">
        <v>111</v>
      </c>
      <c r="V7" s="211" t="s">
        <v>110</v>
      </c>
      <c r="W7" s="210" t="s">
        <v>109</v>
      </c>
      <c r="X7" s="210" t="s">
        <v>110</v>
      </c>
      <c r="Y7" s="210" t="s">
        <v>109</v>
      </c>
      <c r="Z7" s="210" t="s">
        <v>110</v>
      </c>
      <c r="AA7" s="210" t="s">
        <v>109</v>
      </c>
      <c r="AB7" s="210" t="s">
        <v>110</v>
      </c>
      <c r="AC7" s="210" t="s">
        <v>109</v>
      </c>
      <c r="AD7" s="210" t="s">
        <v>110</v>
      </c>
      <c r="AE7" s="210" t="s">
        <v>109</v>
      </c>
      <c r="AF7" s="210" t="s">
        <v>110</v>
      </c>
      <c r="AG7" s="210" t="s">
        <v>109</v>
      </c>
      <c r="AH7" s="210" t="s">
        <v>110</v>
      </c>
      <c r="AI7" s="210" t="s">
        <v>109</v>
      </c>
      <c r="AJ7" s="210" t="s">
        <v>110</v>
      </c>
      <c r="AK7" s="210" t="s">
        <v>109</v>
      </c>
      <c r="AL7" s="210" t="s">
        <v>110</v>
      </c>
      <c r="AM7" s="210" t="s">
        <v>109</v>
      </c>
      <c r="AN7" s="212" t="s">
        <v>110</v>
      </c>
      <c r="AO7" s="175" t="s">
        <v>109</v>
      </c>
      <c r="AP7" s="24" t="s">
        <v>110</v>
      </c>
      <c r="AQ7" s="24" t="s">
        <v>109</v>
      </c>
      <c r="AR7" s="24" t="s">
        <v>110</v>
      </c>
      <c r="AS7" s="24" t="s">
        <v>109</v>
      </c>
      <c r="AT7" s="24" t="s">
        <v>110</v>
      </c>
      <c r="AU7" s="25" t="s">
        <v>111</v>
      </c>
      <c r="AV7" s="26" t="s">
        <v>110</v>
      </c>
      <c r="AW7" s="24" t="s">
        <v>109</v>
      </c>
      <c r="AX7" s="24" t="s">
        <v>110</v>
      </c>
      <c r="AY7" s="24" t="s">
        <v>109</v>
      </c>
      <c r="AZ7" s="24" t="s">
        <v>110</v>
      </c>
      <c r="BA7" s="24" t="s">
        <v>109</v>
      </c>
      <c r="BB7" s="24" t="s">
        <v>110</v>
      </c>
      <c r="BC7" s="24" t="s">
        <v>109</v>
      </c>
      <c r="BD7" s="24" t="s">
        <v>110</v>
      </c>
      <c r="BE7" s="24" t="s">
        <v>109</v>
      </c>
      <c r="BF7" s="24" t="s">
        <v>110</v>
      </c>
      <c r="BG7" s="24" t="s">
        <v>109</v>
      </c>
      <c r="BH7" s="24" t="s">
        <v>110</v>
      </c>
      <c r="BI7" s="24" t="s">
        <v>109</v>
      </c>
      <c r="BJ7" s="24" t="s">
        <v>110</v>
      </c>
      <c r="BK7" s="24" t="s">
        <v>109</v>
      </c>
      <c r="BL7" s="24" t="s">
        <v>110</v>
      </c>
      <c r="BM7" s="24" t="s">
        <v>109</v>
      </c>
      <c r="BN7" s="24" t="s">
        <v>110</v>
      </c>
      <c r="BO7" s="24" t="s">
        <v>109</v>
      </c>
      <c r="BP7" s="24" t="s">
        <v>110</v>
      </c>
      <c r="BQ7" s="24" t="s">
        <v>109</v>
      </c>
      <c r="BR7" s="24" t="s">
        <v>110</v>
      </c>
      <c r="BS7" s="24" t="s">
        <v>109</v>
      </c>
      <c r="BT7" s="24" t="s">
        <v>110</v>
      </c>
      <c r="BU7" s="24" t="s">
        <v>109</v>
      </c>
      <c r="BV7" s="24" t="s">
        <v>110</v>
      </c>
      <c r="BW7" s="24" t="s">
        <v>109</v>
      </c>
      <c r="BX7" s="24" t="s">
        <v>110</v>
      </c>
      <c r="BY7" s="24" t="s">
        <v>109</v>
      </c>
      <c r="BZ7" s="24" t="s">
        <v>110</v>
      </c>
      <c r="CA7" s="24" t="s">
        <v>109</v>
      </c>
      <c r="CB7" s="24" t="s">
        <v>110</v>
      </c>
      <c r="CC7" s="24" t="s">
        <v>109</v>
      </c>
      <c r="CD7" s="24" t="s">
        <v>110</v>
      </c>
      <c r="CE7" s="24" t="s">
        <v>109</v>
      </c>
      <c r="CF7" s="24" t="s">
        <v>110</v>
      </c>
      <c r="CG7" s="24" t="s">
        <v>109</v>
      </c>
      <c r="CH7" s="24" t="s">
        <v>110</v>
      </c>
      <c r="CI7" s="24" t="s">
        <v>109</v>
      </c>
      <c r="CJ7" s="24" t="s">
        <v>110</v>
      </c>
      <c r="CK7" s="24" t="s">
        <v>109</v>
      </c>
      <c r="CL7" s="24" t="s">
        <v>110</v>
      </c>
      <c r="CM7" s="24" t="s">
        <v>109</v>
      </c>
      <c r="CN7" s="24" t="s">
        <v>110</v>
      </c>
      <c r="CO7" s="24" t="s">
        <v>109</v>
      </c>
      <c r="CP7" s="24" t="s">
        <v>110</v>
      </c>
      <c r="CQ7" s="24" t="s">
        <v>109</v>
      </c>
      <c r="CR7" s="24" t="s">
        <v>110</v>
      </c>
      <c r="CS7" s="27" t="s">
        <v>109</v>
      </c>
      <c r="CT7" s="27" t="s">
        <v>110</v>
      </c>
    </row>
    <row r="8" spans="1:100" s="1" customFormat="1" hidden="1" x14ac:dyDescent="0.25">
      <c r="B8" s="182"/>
      <c r="C8" s="183" t="s">
        <v>112</v>
      </c>
      <c r="D8" s="184"/>
      <c r="E8" s="185"/>
      <c r="F8" s="185"/>
      <c r="G8" s="185"/>
      <c r="H8" s="186"/>
      <c r="I8" s="186"/>
      <c r="J8" s="186"/>
      <c r="K8" s="187"/>
      <c r="L8" s="187">
        <v>1</v>
      </c>
      <c r="M8" s="187"/>
      <c r="N8" s="187">
        <v>1</v>
      </c>
      <c r="O8" s="187"/>
      <c r="P8" s="187">
        <v>1</v>
      </c>
      <c r="Q8" s="187"/>
      <c r="R8" s="187">
        <v>1</v>
      </c>
      <c r="S8" s="187"/>
      <c r="T8" s="187">
        <v>1</v>
      </c>
      <c r="U8" s="188"/>
      <c r="V8" s="187">
        <v>1</v>
      </c>
      <c r="W8" s="187"/>
      <c r="X8" s="187">
        <v>1</v>
      </c>
      <c r="Y8" s="187"/>
      <c r="Z8" s="187">
        <v>1</v>
      </c>
      <c r="AA8" s="187"/>
      <c r="AB8" s="187">
        <v>1</v>
      </c>
      <c r="AC8" s="187"/>
      <c r="AD8" s="187">
        <v>1</v>
      </c>
      <c r="AE8" s="187"/>
      <c r="AF8" s="187">
        <v>1</v>
      </c>
      <c r="AG8" s="187"/>
      <c r="AH8" s="187">
        <v>1</v>
      </c>
      <c r="AI8" s="189"/>
      <c r="AJ8" s="187">
        <v>1</v>
      </c>
      <c r="AK8" s="187"/>
      <c r="AL8" s="187">
        <v>1</v>
      </c>
      <c r="AM8" s="187"/>
      <c r="AN8" s="190">
        <v>1</v>
      </c>
      <c r="AO8" s="30"/>
      <c r="AP8" s="30">
        <v>1</v>
      </c>
      <c r="AQ8" s="30"/>
      <c r="AR8" s="30">
        <v>1</v>
      </c>
      <c r="AS8" s="30"/>
      <c r="AT8" s="30">
        <v>1</v>
      </c>
      <c r="AU8" s="31"/>
      <c r="AV8" s="31">
        <v>1</v>
      </c>
      <c r="AW8" s="30"/>
      <c r="AX8" s="30">
        <v>1</v>
      </c>
      <c r="AY8" s="30"/>
      <c r="AZ8" s="30">
        <v>1</v>
      </c>
      <c r="BA8" s="30"/>
      <c r="BB8" s="30">
        <v>1</v>
      </c>
      <c r="BC8" s="30"/>
      <c r="BD8" s="30">
        <v>1</v>
      </c>
      <c r="BE8" s="30"/>
      <c r="BF8" s="31">
        <v>1</v>
      </c>
      <c r="BG8" s="30"/>
      <c r="BH8" s="30">
        <v>1</v>
      </c>
      <c r="BI8" s="30"/>
      <c r="BJ8" s="30">
        <v>1</v>
      </c>
      <c r="BK8" s="30"/>
      <c r="BL8" s="30">
        <v>1</v>
      </c>
      <c r="BM8" s="30"/>
      <c r="BN8" s="30">
        <v>1</v>
      </c>
      <c r="BO8" s="30"/>
      <c r="BP8" s="30">
        <v>1</v>
      </c>
      <c r="BQ8" s="30"/>
      <c r="BR8" s="30">
        <v>1</v>
      </c>
      <c r="BS8" s="30"/>
      <c r="BT8" s="30">
        <v>1</v>
      </c>
      <c r="BU8" s="30"/>
      <c r="BV8" s="30">
        <v>1</v>
      </c>
      <c r="BW8" s="30"/>
      <c r="BX8" s="31">
        <v>1</v>
      </c>
      <c r="BY8" s="30"/>
      <c r="BZ8" s="31">
        <v>1</v>
      </c>
      <c r="CA8" s="30"/>
      <c r="CB8" s="30">
        <v>1</v>
      </c>
      <c r="CC8" s="30"/>
      <c r="CD8" s="30">
        <v>1</v>
      </c>
      <c r="CE8" s="30"/>
      <c r="CF8" s="31">
        <v>1</v>
      </c>
      <c r="CG8" s="30"/>
      <c r="CH8" s="31">
        <v>1</v>
      </c>
      <c r="CI8" s="30"/>
      <c r="CJ8" s="30">
        <v>1</v>
      </c>
      <c r="CK8" s="30"/>
      <c r="CL8" s="30">
        <v>1</v>
      </c>
      <c r="CM8" s="30"/>
      <c r="CN8" s="30">
        <v>1</v>
      </c>
      <c r="CO8" s="30"/>
      <c r="CP8" s="30">
        <v>1</v>
      </c>
      <c r="CQ8" s="30"/>
      <c r="CR8" s="30">
        <v>1</v>
      </c>
      <c r="CS8" s="28"/>
      <c r="CT8" s="28"/>
    </row>
    <row r="9" spans="1:100" s="1" customFormat="1" x14ac:dyDescent="0.25">
      <c r="A9" s="127">
        <v>1</v>
      </c>
      <c r="B9" s="127">
        <v>1</v>
      </c>
      <c r="C9" s="128" t="s">
        <v>113</v>
      </c>
      <c r="D9" s="129"/>
      <c r="E9" s="130">
        <v>0.5</v>
      </c>
      <c r="F9" s="130">
        <v>1</v>
      </c>
      <c r="G9" s="131"/>
      <c r="H9" s="29"/>
      <c r="I9" s="29"/>
      <c r="J9" s="29"/>
      <c r="K9" s="32"/>
      <c r="L9" s="32"/>
      <c r="M9" s="32"/>
      <c r="N9" s="32"/>
      <c r="O9" s="32"/>
      <c r="P9" s="32"/>
      <c r="Q9" s="8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132"/>
      <c r="AD9" s="132"/>
      <c r="AE9" s="119"/>
      <c r="AF9" s="119"/>
      <c r="AG9" s="120"/>
      <c r="AH9" s="119"/>
      <c r="AI9" s="119"/>
      <c r="AJ9" s="119"/>
      <c r="AK9" s="119"/>
      <c r="AL9" s="119"/>
      <c r="AM9" s="132"/>
      <c r="AN9" s="132"/>
      <c r="AO9" s="32"/>
      <c r="AP9" s="32"/>
      <c r="AQ9" s="32"/>
      <c r="AR9" s="32"/>
      <c r="AS9" s="94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82"/>
      <c r="BR9" s="32"/>
      <c r="BS9" s="32"/>
      <c r="BT9" s="32"/>
      <c r="BU9" s="32"/>
      <c r="BV9" s="32"/>
      <c r="BW9" s="95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82"/>
      <c r="CJ9" s="32"/>
      <c r="CK9" s="32"/>
      <c r="CL9" s="32"/>
      <c r="CM9" s="82"/>
      <c r="CN9" s="32"/>
      <c r="CO9" s="32"/>
      <c r="CP9" s="32"/>
      <c r="CQ9" s="32"/>
      <c r="CR9" s="32"/>
      <c r="CS9" s="32"/>
      <c r="CT9" s="32"/>
    </row>
    <row r="10" spans="1:100" s="1" customFormat="1" x14ac:dyDescent="0.25">
      <c r="A10" s="127">
        <v>2</v>
      </c>
      <c r="B10" s="127"/>
      <c r="C10" s="128" t="s">
        <v>114</v>
      </c>
      <c r="D10" s="129"/>
      <c r="E10" s="130">
        <v>0.8</v>
      </c>
      <c r="F10" s="130">
        <v>1</v>
      </c>
      <c r="G10" s="131"/>
      <c r="H10" s="29"/>
      <c r="I10" s="29"/>
      <c r="J10" s="29"/>
      <c r="K10" s="83">
        <f t="shared" ref="K10:BV10" si="0">K11+K12+K13+K14+K15+K22+K23</f>
        <v>104</v>
      </c>
      <c r="L10" s="83">
        <f t="shared" si="0"/>
        <v>1593538.8</v>
      </c>
      <c r="M10" s="83">
        <f t="shared" si="0"/>
        <v>0</v>
      </c>
      <c r="N10" s="83">
        <f t="shared" si="0"/>
        <v>0</v>
      </c>
      <c r="O10" s="83">
        <f t="shared" si="0"/>
        <v>0</v>
      </c>
      <c r="P10" s="83">
        <f t="shared" si="0"/>
        <v>0</v>
      </c>
      <c r="Q10" s="84">
        <f t="shared" si="0"/>
        <v>0</v>
      </c>
      <c r="R10" s="83">
        <f t="shared" si="0"/>
        <v>0</v>
      </c>
      <c r="S10" s="83">
        <f t="shared" si="0"/>
        <v>989</v>
      </c>
      <c r="T10" s="83">
        <f t="shared" si="0"/>
        <v>113555282.37759998</v>
      </c>
      <c r="U10" s="83">
        <f t="shared" si="0"/>
        <v>0</v>
      </c>
      <c r="V10" s="83">
        <f t="shared" si="0"/>
        <v>0</v>
      </c>
      <c r="W10" s="83">
        <f t="shared" si="0"/>
        <v>0</v>
      </c>
      <c r="X10" s="83">
        <f t="shared" si="0"/>
        <v>0</v>
      </c>
      <c r="Y10" s="83">
        <f t="shared" si="0"/>
        <v>0</v>
      </c>
      <c r="Z10" s="83">
        <f t="shared" si="0"/>
        <v>0</v>
      </c>
      <c r="AA10" s="83">
        <f t="shared" si="0"/>
        <v>0</v>
      </c>
      <c r="AB10" s="83">
        <f t="shared" si="0"/>
        <v>0</v>
      </c>
      <c r="AC10" s="133">
        <f t="shared" si="0"/>
        <v>100</v>
      </c>
      <c r="AD10" s="133">
        <f t="shared" si="0"/>
        <v>1671488</v>
      </c>
      <c r="AE10" s="121">
        <f t="shared" si="0"/>
        <v>0</v>
      </c>
      <c r="AF10" s="121">
        <f t="shared" si="0"/>
        <v>0</v>
      </c>
      <c r="AG10" s="122">
        <f t="shared" si="0"/>
        <v>187</v>
      </c>
      <c r="AH10" s="121">
        <f t="shared" si="0"/>
        <v>2708389.1519999998</v>
      </c>
      <c r="AI10" s="121">
        <f t="shared" si="0"/>
        <v>0</v>
      </c>
      <c r="AJ10" s="121">
        <f t="shared" si="0"/>
        <v>0</v>
      </c>
      <c r="AK10" s="121">
        <f t="shared" si="0"/>
        <v>2080</v>
      </c>
      <c r="AL10" s="121">
        <f t="shared" si="0"/>
        <v>31133071.199999996</v>
      </c>
      <c r="AM10" s="133">
        <f t="shared" si="0"/>
        <v>870</v>
      </c>
      <c r="AN10" s="133">
        <f t="shared" si="0"/>
        <v>11605591.199999999</v>
      </c>
      <c r="AO10" s="83">
        <f t="shared" si="0"/>
        <v>0</v>
      </c>
      <c r="AP10" s="83">
        <f t="shared" si="0"/>
        <v>0</v>
      </c>
      <c r="AQ10" s="83">
        <f t="shared" si="0"/>
        <v>0</v>
      </c>
      <c r="AR10" s="83">
        <f t="shared" si="0"/>
        <v>0</v>
      </c>
      <c r="AS10" s="83">
        <f t="shared" si="0"/>
        <v>0</v>
      </c>
      <c r="AT10" s="83">
        <f t="shared" si="0"/>
        <v>0</v>
      </c>
      <c r="AU10" s="83">
        <f t="shared" si="0"/>
        <v>0</v>
      </c>
      <c r="AV10" s="83">
        <f t="shared" si="0"/>
        <v>0</v>
      </c>
      <c r="AW10" s="83">
        <f t="shared" si="0"/>
        <v>25</v>
      </c>
      <c r="AX10" s="83">
        <f t="shared" si="0"/>
        <v>286242.31999999995</v>
      </c>
      <c r="AY10" s="83">
        <f t="shared" si="0"/>
        <v>360</v>
      </c>
      <c r="AZ10" s="83">
        <f t="shared" si="0"/>
        <v>3488588.3199999994</v>
      </c>
      <c r="BA10" s="83">
        <f t="shared" si="0"/>
        <v>0</v>
      </c>
      <c r="BB10" s="83">
        <f t="shared" si="0"/>
        <v>0</v>
      </c>
      <c r="BC10" s="83">
        <f t="shared" si="0"/>
        <v>0</v>
      </c>
      <c r="BD10" s="83">
        <f t="shared" si="0"/>
        <v>0</v>
      </c>
      <c r="BE10" s="83">
        <f t="shared" si="0"/>
        <v>0</v>
      </c>
      <c r="BF10" s="83">
        <f t="shared" si="0"/>
        <v>0</v>
      </c>
      <c r="BG10" s="83">
        <f t="shared" si="0"/>
        <v>70</v>
      </c>
      <c r="BH10" s="83">
        <f t="shared" si="0"/>
        <v>909193.04</v>
      </c>
      <c r="BI10" s="83">
        <f t="shared" si="0"/>
        <v>0</v>
      </c>
      <c r="BJ10" s="83">
        <f t="shared" si="0"/>
        <v>0</v>
      </c>
      <c r="BK10" s="83">
        <f t="shared" si="0"/>
        <v>0</v>
      </c>
      <c r="BL10" s="83">
        <f t="shared" si="0"/>
        <v>0</v>
      </c>
      <c r="BM10" s="83">
        <f t="shared" si="0"/>
        <v>0</v>
      </c>
      <c r="BN10" s="83">
        <f t="shared" si="0"/>
        <v>0</v>
      </c>
      <c r="BO10" s="83">
        <f t="shared" si="0"/>
        <v>0</v>
      </c>
      <c r="BP10" s="83">
        <f t="shared" si="0"/>
        <v>0</v>
      </c>
      <c r="BQ10" s="84">
        <f t="shared" si="0"/>
        <v>0</v>
      </c>
      <c r="BR10" s="83">
        <f t="shared" si="0"/>
        <v>0</v>
      </c>
      <c r="BS10" s="83">
        <f t="shared" si="0"/>
        <v>420</v>
      </c>
      <c r="BT10" s="83">
        <f t="shared" si="0"/>
        <v>5981676.959999999</v>
      </c>
      <c r="BU10" s="83">
        <f t="shared" si="0"/>
        <v>432</v>
      </c>
      <c r="BV10" s="83">
        <f t="shared" si="0"/>
        <v>4974348.2879999997</v>
      </c>
      <c r="BW10" s="84">
        <f t="shared" ref="BW10:CL10" si="1">BW11+BW12+BW13+BW14+BW15+BW22+BW23</f>
        <v>0</v>
      </c>
      <c r="BX10" s="83">
        <f t="shared" si="1"/>
        <v>0</v>
      </c>
      <c r="BY10" s="83">
        <f t="shared" si="1"/>
        <v>135</v>
      </c>
      <c r="BZ10" s="83">
        <f t="shared" si="1"/>
        <v>1446287.1360000002</v>
      </c>
      <c r="CA10" s="83">
        <f t="shared" si="1"/>
        <v>0</v>
      </c>
      <c r="CB10" s="83">
        <f t="shared" si="1"/>
        <v>0</v>
      </c>
      <c r="CC10" s="83">
        <f t="shared" si="1"/>
        <v>40</v>
      </c>
      <c r="CD10" s="83">
        <f t="shared" si="1"/>
        <v>545805.12</v>
      </c>
      <c r="CE10" s="83">
        <f t="shared" si="1"/>
        <v>0</v>
      </c>
      <c r="CF10" s="83">
        <f t="shared" si="1"/>
        <v>0</v>
      </c>
      <c r="CG10" s="83">
        <f t="shared" si="1"/>
        <v>25</v>
      </c>
      <c r="CH10" s="83">
        <f t="shared" si="1"/>
        <v>367405.92</v>
      </c>
      <c r="CI10" s="84">
        <f t="shared" si="1"/>
        <v>0</v>
      </c>
      <c r="CJ10" s="83">
        <f t="shared" si="1"/>
        <v>0</v>
      </c>
      <c r="CK10" s="83">
        <f t="shared" si="1"/>
        <v>0</v>
      </c>
      <c r="CL10" s="83">
        <f t="shared" si="1"/>
        <v>0</v>
      </c>
      <c r="CM10" s="84">
        <v>0</v>
      </c>
      <c r="CN10" s="83">
        <f t="shared" ref="CN10:CT10" si="2">CN11+CN12+CN13+CN14+CN15+CN22+CN23</f>
        <v>0</v>
      </c>
      <c r="CO10" s="83">
        <f t="shared" si="2"/>
        <v>70</v>
      </c>
      <c r="CP10" s="83">
        <f t="shared" si="2"/>
        <v>1363066.3199999998</v>
      </c>
      <c r="CQ10" s="83">
        <f t="shared" si="2"/>
        <v>5</v>
      </c>
      <c r="CR10" s="83">
        <f t="shared" si="2"/>
        <v>564242</v>
      </c>
      <c r="CS10" s="83">
        <f t="shared" si="2"/>
        <v>5912</v>
      </c>
      <c r="CT10" s="83">
        <f t="shared" si="2"/>
        <v>182194216.15359998</v>
      </c>
      <c r="CU10" s="79"/>
    </row>
    <row r="11" spans="1:100" s="1" customFormat="1" ht="30" x14ac:dyDescent="0.25">
      <c r="A11" s="28"/>
      <c r="B11" s="28">
        <v>1</v>
      </c>
      <c r="C11" s="33" t="s">
        <v>115</v>
      </c>
      <c r="D11" s="34">
        <v>11480</v>
      </c>
      <c r="E11" s="35">
        <v>0.83</v>
      </c>
      <c r="F11" s="36">
        <v>1</v>
      </c>
      <c r="G11" s="34">
        <v>1.4</v>
      </c>
      <c r="H11" s="34">
        <v>1.68</v>
      </c>
      <c r="I11" s="34">
        <v>2.23</v>
      </c>
      <c r="J11" s="37">
        <v>2.57</v>
      </c>
      <c r="K11" s="38">
        <v>3</v>
      </c>
      <c r="L11" s="39">
        <f t="shared" ref="L11:L23" si="3">SUM(K11*$D11*$E11*$F11*$G11*$L$8)</f>
        <v>40019.279999999992</v>
      </c>
      <c r="M11" s="38"/>
      <c r="N11" s="39">
        <f>SUM(M11*$D11*$E11*$F11*$G11*$N$8)</f>
        <v>0</v>
      </c>
      <c r="O11" s="38"/>
      <c r="P11" s="39">
        <f t="shared" ref="P11:P23" si="4">SUM(O11*$D11*$E11*$F11*$G11*$P$8)</f>
        <v>0</v>
      </c>
      <c r="Q11" s="40"/>
      <c r="R11" s="39">
        <f t="shared" ref="R11:R23" si="5">SUM(Q11*$D11*$E11*$F11*$G11*$R$8)</f>
        <v>0</v>
      </c>
      <c r="S11" s="38"/>
      <c r="T11" s="39">
        <f t="shared" ref="T11:T23" si="6">SUM(S11*$D11*$E11*$F11*$G11*$T$8)</f>
        <v>0</v>
      </c>
      <c r="U11" s="39"/>
      <c r="V11" s="39">
        <f t="shared" ref="V11:V23" si="7">SUM(U11*$D11*$E11*$F11*$G11*$V$8)</f>
        <v>0</v>
      </c>
      <c r="W11" s="41"/>
      <c r="X11" s="39">
        <f>SUM(W11*$D11*$E11*$F11*$G11*$X$8)</f>
        <v>0</v>
      </c>
      <c r="Y11" s="38"/>
      <c r="Z11" s="39">
        <f t="shared" ref="Z11:Z23" si="8">SUM(Y11*$D11*$E11*$F11*$G11*$Z$8)</f>
        <v>0</v>
      </c>
      <c r="AA11" s="38"/>
      <c r="AB11" s="39">
        <f t="shared" ref="AB11:AB23" si="9">SUM(AA11*$D11*$E11*$F11*$G11*$AB$8)</f>
        <v>0</v>
      </c>
      <c r="AC11" s="123"/>
      <c r="AD11" s="124">
        <f t="shared" ref="AD11:AD23" si="10">SUM(AC11*$D11*$E11*$F11*$G11*$AD$8)</f>
        <v>0</v>
      </c>
      <c r="AE11" s="123"/>
      <c r="AF11" s="124">
        <f t="shared" ref="AF11:AF23" si="11">AE11*$D11*$E11*$F11*$H11*$AF$8</f>
        <v>0</v>
      </c>
      <c r="AG11" s="125">
        <v>93</v>
      </c>
      <c r="AH11" s="124">
        <f t="shared" ref="AH11:AH23" si="12">AG11*$D11*$E11*$F11*$H11*$AH$8</f>
        <v>1488717.2159999998</v>
      </c>
      <c r="AI11" s="126"/>
      <c r="AJ11" s="124">
        <f t="shared" ref="AJ11:AJ23" si="13">SUM(AI11*$D11*$E11*$F11*$G11*$AJ$8)</f>
        <v>0</v>
      </c>
      <c r="AK11" s="123">
        <v>20</v>
      </c>
      <c r="AL11" s="124">
        <f t="shared" ref="AL11:AL23" si="14">SUM(AK11*$D11*$E11*$F11*$G11*$AL$8)</f>
        <v>266795.2</v>
      </c>
      <c r="AM11" s="123">
        <v>870</v>
      </c>
      <c r="AN11" s="124">
        <f t="shared" ref="AN11:AN23" si="15">SUM(AM11*$D11*$E11*$F11*$G11*$AN$8)</f>
        <v>11605591.199999999</v>
      </c>
      <c r="AO11" s="38"/>
      <c r="AP11" s="39">
        <f t="shared" ref="AP11:AP23" si="16">SUM(AO11*$D11*$E11*$F11*$G11*$AP$8)</f>
        <v>0</v>
      </c>
      <c r="AQ11" s="38"/>
      <c r="AR11" s="39">
        <f t="shared" ref="AR11:AR23" si="17">SUM(AQ11*$D11*$E11*$F11*$G11*$AR$8)</f>
        <v>0</v>
      </c>
      <c r="AS11" s="38"/>
      <c r="AT11" s="39">
        <f t="shared" ref="AT11:AT23" si="18">SUM(AS11*$D11*$E11*$F11*$G11*$AT$8)</f>
        <v>0</v>
      </c>
      <c r="AU11" s="39"/>
      <c r="AV11" s="39">
        <f t="shared" ref="AV11:AV23" si="19">SUM(AU11*$D11*$E11*$F11*$G11*$AV$8)</f>
        <v>0</v>
      </c>
      <c r="AW11" s="38">
        <v>3</v>
      </c>
      <c r="AX11" s="39">
        <f t="shared" ref="AX11:AX23" si="20">SUM(AW11*$D11*$E11*$F11*$G11*$AX$8)</f>
        <v>40019.279999999992</v>
      </c>
      <c r="AY11" s="38">
        <v>93</v>
      </c>
      <c r="AZ11" s="39">
        <f t="shared" ref="AZ11:AZ23" si="21">SUM(AY11*$D11*$E11*$F11*$G11*$AZ$8)</f>
        <v>1240597.68</v>
      </c>
      <c r="BA11" s="38"/>
      <c r="BB11" s="39">
        <f t="shared" ref="BB11:BB23" si="22">SUM(BA11*$D11*$E11*$F11*$G11*$BB$8)</f>
        <v>0</v>
      </c>
      <c r="BC11" s="38"/>
      <c r="BD11" s="39">
        <f t="shared" ref="BD11:BD23" si="23">SUM(BC11*$D11*$E11*$F11*$G11*$BD$8)</f>
        <v>0</v>
      </c>
      <c r="BE11" s="38"/>
      <c r="BF11" s="39">
        <f t="shared" ref="BF11:BF23" si="24">SUM(BE11*$D11*$E11*$F11*$G11*$BF$8)</f>
        <v>0</v>
      </c>
      <c r="BG11" s="38">
        <v>61</v>
      </c>
      <c r="BH11" s="39">
        <f t="shared" ref="BH11:BH23" si="25">SUM(BG11*$D11*$E11*$F11*$G11*$BH$8)</f>
        <v>813725.36</v>
      </c>
      <c r="BI11" s="38"/>
      <c r="BJ11" s="39">
        <f t="shared" ref="BJ11:BJ23" si="26">BI11*$D11*$E11*$F11*$H11*$BJ$8</f>
        <v>0</v>
      </c>
      <c r="BK11" s="38"/>
      <c r="BL11" s="39">
        <f t="shared" ref="BL11:BL23" si="27">BK11*$D11*$E11*$F11*$H11*$BL$8</f>
        <v>0</v>
      </c>
      <c r="BM11" s="38"/>
      <c r="BN11" s="39">
        <f t="shared" ref="BN11:BN23" si="28">BM11*$D11*$E11*$F11*$H11*$BN$8</f>
        <v>0</v>
      </c>
      <c r="BO11" s="38"/>
      <c r="BP11" s="39">
        <f t="shared" ref="BP11:BP23" si="29">BO11*$D11*$E11*$F11*$H11*$BP$8</f>
        <v>0</v>
      </c>
      <c r="BQ11" s="40"/>
      <c r="BR11" s="39">
        <f t="shared" ref="BR11:BR23" si="30">BQ11*$D11*$E11*$F11*$H11*$BR$8</f>
        <v>0</v>
      </c>
      <c r="BS11" s="43">
        <v>120</v>
      </c>
      <c r="BT11" s="39">
        <f t="shared" ref="BT11:BT23" si="31">BS11*$D11*$E11*$F11*$H11*$BT$8</f>
        <v>1920925.44</v>
      </c>
      <c r="BU11" s="38">
        <v>150</v>
      </c>
      <c r="BV11" s="39">
        <f t="shared" ref="BV11:BV23" si="32">BU11*$D11*$E11*$F11*$H11*$BV$8</f>
        <v>2401156.7999999998</v>
      </c>
      <c r="BW11" s="40"/>
      <c r="BX11" s="39">
        <f t="shared" ref="BX11:BX23" si="33">BW11*$D11*$E11*$F11*$H11*$BX$8</f>
        <v>0</v>
      </c>
      <c r="BY11" s="43">
        <v>2</v>
      </c>
      <c r="BZ11" s="39">
        <f t="shared" ref="BZ11:BZ23" si="34">BY11*$D11*$E11*$F11*$H11*$BZ$8</f>
        <v>32015.423999999999</v>
      </c>
      <c r="CA11" s="38"/>
      <c r="CB11" s="39">
        <f t="shared" ref="CB11:CB23" si="35">CA11*$D11*$E11*$F11*$H11*$CB$8</f>
        <v>0</v>
      </c>
      <c r="CC11" s="38">
        <v>17</v>
      </c>
      <c r="CD11" s="39">
        <f t="shared" ref="CD11:CD23" si="36">CC11*$D11*$E11*$F11*$H11*$CD$8</f>
        <v>272131.10399999999</v>
      </c>
      <c r="CE11" s="38"/>
      <c r="CF11" s="39">
        <f t="shared" ref="CF11:CF23" si="37">CE11*$D11*$E11*$F11*$H11*$CF$8</f>
        <v>0</v>
      </c>
      <c r="CG11" s="38">
        <v>15</v>
      </c>
      <c r="CH11" s="39">
        <f t="shared" ref="CH11:CH23" si="38">CG11*$D11*$E11*$F11*$H11*$CH$8</f>
        <v>240115.68</v>
      </c>
      <c r="CI11" s="40"/>
      <c r="CJ11" s="39">
        <f t="shared" ref="CJ11:CJ23" si="39">CI11*$D11*$E11*$F11*$H11*$CJ$8</f>
        <v>0</v>
      </c>
      <c r="CK11" s="38"/>
      <c r="CL11" s="39">
        <f t="shared" ref="CL11:CL23" si="40">CK11*$D11*$E11*$F11*$H11*$CL$8</f>
        <v>0</v>
      </c>
      <c r="CM11" s="40"/>
      <c r="CN11" s="39">
        <f t="shared" ref="CN11:CN23" si="41">CM11*$D11*$E11*$F11*$I11*$CN$8</f>
        <v>0</v>
      </c>
      <c r="CO11" s="43"/>
      <c r="CP11" s="39">
        <f t="shared" ref="CP11:CP23" si="42">CO11*$D11*$E11*$F11*$J11*$CP$8</f>
        <v>0</v>
      </c>
      <c r="CQ11" s="39"/>
      <c r="CR11" s="39">
        <f>CQ11*D11*E11*F11</f>
        <v>0</v>
      </c>
      <c r="CS11" s="44">
        <f t="shared" ref="CS11:CT23" si="43">SUM(M11+K11+W11+O11+Q11+Y11+U11+S11+AA11+AE11+AC11+AG11+AI11+AM11+BI11+BO11+AK11+AW11+AY11+CA11+CC11+BY11+CE11+CG11+BS11+BU11+AO11+AQ11+AS11+AU11+BK11+BM11+BQ11+BA11+BC11+BE11+BG11+BW11+CI11+CK11+CM11+CO11+CQ11)</f>
        <v>1447</v>
      </c>
      <c r="CT11" s="44">
        <f t="shared" si="43"/>
        <v>20361809.663999997</v>
      </c>
      <c r="CU11" s="79">
        <f t="shared" ref="CU11:CU77" si="44">SUM(CS11*F11)</f>
        <v>1447</v>
      </c>
    </row>
    <row r="12" spans="1:100" s="1" customFormat="1" x14ac:dyDescent="0.25">
      <c r="A12" s="28"/>
      <c r="B12" s="28">
        <v>2</v>
      </c>
      <c r="C12" s="33" t="s">
        <v>116</v>
      </c>
      <c r="D12" s="34">
        <v>11480</v>
      </c>
      <c r="E12" s="35">
        <v>0.66</v>
      </c>
      <c r="F12" s="36">
        <v>1</v>
      </c>
      <c r="G12" s="34">
        <v>1.4</v>
      </c>
      <c r="H12" s="34">
        <v>1.68</v>
      </c>
      <c r="I12" s="34">
        <v>2.23</v>
      </c>
      <c r="J12" s="37">
        <v>2.57</v>
      </c>
      <c r="K12" s="38">
        <v>5</v>
      </c>
      <c r="L12" s="39">
        <f t="shared" si="3"/>
        <v>53037.599999999999</v>
      </c>
      <c r="M12" s="38"/>
      <c r="N12" s="39">
        <f t="shared" ref="N12:N79" si="45">SUM(M12*$D12*$E12*$F12*$G12*$N$8)</f>
        <v>0</v>
      </c>
      <c r="O12" s="38"/>
      <c r="P12" s="39">
        <f t="shared" si="4"/>
        <v>0</v>
      </c>
      <c r="Q12" s="40"/>
      <c r="R12" s="39">
        <f t="shared" si="5"/>
        <v>0</v>
      </c>
      <c r="S12" s="38"/>
      <c r="T12" s="39">
        <f t="shared" si="6"/>
        <v>0</v>
      </c>
      <c r="U12" s="39"/>
      <c r="V12" s="39">
        <f t="shared" si="7"/>
        <v>0</v>
      </c>
      <c r="W12" s="41"/>
      <c r="X12" s="39">
        <f t="shared" ref="X12:X79" si="46">SUM(W12*$D12*$E12*$F12*$G12*$X$8)</f>
        <v>0</v>
      </c>
      <c r="Y12" s="38"/>
      <c r="Z12" s="39">
        <f t="shared" si="8"/>
        <v>0</v>
      </c>
      <c r="AA12" s="38"/>
      <c r="AB12" s="39">
        <f t="shared" si="9"/>
        <v>0</v>
      </c>
      <c r="AC12" s="38"/>
      <c r="AD12" s="39">
        <f t="shared" si="10"/>
        <v>0</v>
      </c>
      <c r="AE12" s="38"/>
      <c r="AF12" s="39">
        <f t="shared" si="11"/>
        <v>0</v>
      </c>
      <c r="AG12" s="42">
        <v>91</v>
      </c>
      <c r="AH12" s="39">
        <f t="shared" si="12"/>
        <v>1158341.1840000001</v>
      </c>
      <c r="AI12" s="41"/>
      <c r="AJ12" s="39">
        <f t="shared" si="13"/>
        <v>0</v>
      </c>
      <c r="AK12" s="38">
        <v>50</v>
      </c>
      <c r="AL12" s="39">
        <f t="shared" si="14"/>
        <v>530376</v>
      </c>
      <c r="AM12" s="38"/>
      <c r="AN12" s="39">
        <f t="shared" si="15"/>
        <v>0</v>
      </c>
      <c r="AO12" s="38"/>
      <c r="AP12" s="39">
        <f t="shared" si="16"/>
        <v>0</v>
      </c>
      <c r="AQ12" s="38"/>
      <c r="AR12" s="39">
        <f t="shared" si="17"/>
        <v>0</v>
      </c>
      <c r="AS12" s="38"/>
      <c r="AT12" s="39">
        <f t="shared" si="18"/>
        <v>0</v>
      </c>
      <c r="AU12" s="39"/>
      <c r="AV12" s="39">
        <f t="shared" si="19"/>
        <v>0</v>
      </c>
      <c r="AW12" s="38">
        <v>6</v>
      </c>
      <c r="AX12" s="39">
        <f t="shared" si="20"/>
        <v>63645.120000000003</v>
      </c>
      <c r="AY12" s="38">
        <v>70</v>
      </c>
      <c r="AZ12" s="39">
        <f t="shared" si="21"/>
        <v>742526.39999999991</v>
      </c>
      <c r="BA12" s="38"/>
      <c r="BB12" s="39">
        <f t="shared" si="22"/>
        <v>0</v>
      </c>
      <c r="BC12" s="38"/>
      <c r="BD12" s="39">
        <f t="shared" si="23"/>
        <v>0</v>
      </c>
      <c r="BE12" s="38"/>
      <c r="BF12" s="39">
        <f t="shared" si="24"/>
        <v>0</v>
      </c>
      <c r="BG12" s="38">
        <v>9</v>
      </c>
      <c r="BH12" s="39">
        <f t="shared" si="25"/>
        <v>95467.68</v>
      </c>
      <c r="BI12" s="38"/>
      <c r="BJ12" s="39">
        <f t="shared" si="26"/>
        <v>0</v>
      </c>
      <c r="BK12" s="38"/>
      <c r="BL12" s="39">
        <f t="shared" si="27"/>
        <v>0</v>
      </c>
      <c r="BM12" s="38"/>
      <c r="BN12" s="39">
        <f t="shared" si="28"/>
        <v>0</v>
      </c>
      <c r="BO12" s="38"/>
      <c r="BP12" s="39">
        <f t="shared" si="29"/>
        <v>0</v>
      </c>
      <c r="BQ12" s="40"/>
      <c r="BR12" s="39">
        <f t="shared" si="30"/>
        <v>0</v>
      </c>
      <c r="BS12" s="43">
        <v>49</v>
      </c>
      <c r="BT12" s="39">
        <f t="shared" si="31"/>
        <v>623722.17599999998</v>
      </c>
      <c r="BU12" s="38">
        <v>120</v>
      </c>
      <c r="BV12" s="39">
        <f t="shared" si="32"/>
        <v>1527482.88</v>
      </c>
      <c r="BW12" s="40"/>
      <c r="BX12" s="39">
        <f t="shared" si="33"/>
        <v>0</v>
      </c>
      <c r="BY12" s="43">
        <v>80</v>
      </c>
      <c r="BZ12" s="39">
        <f t="shared" si="34"/>
        <v>1018321.9199999999</v>
      </c>
      <c r="CA12" s="38"/>
      <c r="CB12" s="39">
        <f t="shared" si="35"/>
        <v>0</v>
      </c>
      <c r="CC12" s="38">
        <v>20</v>
      </c>
      <c r="CD12" s="39">
        <f t="shared" si="36"/>
        <v>254580.47999999998</v>
      </c>
      <c r="CE12" s="38"/>
      <c r="CF12" s="39">
        <f t="shared" si="37"/>
        <v>0</v>
      </c>
      <c r="CG12" s="38">
        <v>10</v>
      </c>
      <c r="CH12" s="39">
        <f t="shared" si="38"/>
        <v>127290.23999999999</v>
      </c>
      <c r="CI12" s="40"/>
      <c r="CJ12" s="39">
        <f t="shared" si="39"/>
        <v>0</v>
      </c>
      <c r="CK12" s="38"/>
      <c r="CL12" s="39">
        <f t="shared" si="40"/>
        <v>0</v>
      </c>
      <c r="CM12" s="40"/>
      <c r="CN12" s="39">
        <f t="shared" si="41"/>
        <v>0</v>
      </c>
      <c r="CO12" s="43">
        <v>70</v>
      </c>
      <c r="CP12" s="39">
        <f t="shared" si="42"/>
        <v>1363066.3199999998</v>
      </c>
      <c r="CQ12" s="39"/>
      <c r="CR12" s="39">
        <f>CQ12*D12*E12*F12</f>
        <v>0</v>
      </c>
      <c r="CS12" s="44">
        <f t="shared" si="43"/>
        <v>580</v>
      </c>
      <c r="CT12" s="44">
        <f t="shared" si="43"/>
        <v>7557858</v>
      </c>
      <c r="CU12" s="79">
        <f t="shared" si="44"/>
        <v>580</v>
      </c>
    </row>
    <row r="13" spans="1:100" s="1" customFormat="1" ht="30" x14ac:dyDescent="0.25">
      <c r="A13" s="28"/>
      <c r="B13" s="28">
        <v>3</v>
      </c>
      <c r="C13" s="33" t="s">
        <v>117</v>
      </c>
      <c r="D13" s="34">
        <v>11480</v>
      </c>
      <c r="E13" s="34">
        <v>0.71</v>
      </c>
      <c r="F13" s="36">
        <v>1</v>
      </c>
      <c r="G13" s="34">
        <v>1.4</v>
      </c>
      <c r="H13" s="34">
        <v>1.68</v>
      </c>
      <c r="I13" s="34">
        <v>2.23</v>
      </c>
      <c r="J13" s="37">
        <v>2.57</v>
      </c>
      <c r="K13" s="38">
        <v>24</v>
      </c>
      <c r="L13" s="39">
        <f t="shared" si="3"/>
        <v>273866.87999999995</v>
      </c>
      <c r="M13" s="38">
        <v>0</v>
      </c>
      <c r="N13" s="39">
        <f t="shared" si="45"/>
        <v>0</v>
      </c>
      <c r="O13" s="38">
        <v>0</v>
      </c>
      <c r="P13" s="39">
        <f t="shared" si="4"/>
        <v>0</v>
      </c>
      <c r="Q13" s="40">
        <v>0</v>
      </c>
      <c r="R13" s="39">
        <f t="shared" si="5"/>
        <v>0</v>
      </c>
      <c r="S13" s="38">
        <v>0</v>
      </c>
      <c r="T13" s="39">
        <f t="shared" si="6"/>
        <v>0</v>
      </c>
      <c r="U13" s="38"/>
      <c r="V13" s="39">
        <f t="shared" si="7"/>
        <v>0</v>
      </c>
      <c r="W13" s="41"/>
      <c r="X13" s="39">
        <f t="shared" si="46"/>
        <v>0</v>
      </c>
      <c r="Y13" s="38">
        <v>0</v>
      </c>
      <c r="Z13" s="39">
        <f t="shared" si="8"/>
        <v>0</v>
      </c>
      <c r="AA13" s="38">
        <v>0</v>
      </c>
      <c r="AB13" s="39">
        <f t="shared" si="9"/>
        <v>0</v>
      </c>
      <c r="AC13" s="38"/>
      <c r="AD13" s="39">
        <f t="shared" si="10"/>
        <v>0</v>
      </c>
      <c r="AE13" s="38">
        <v>0</v>
      </c>
      <c r="AF13" s="39">
        <f t="shared" si="11"/>
        <v>0</v>
      </c>
      <c r="AG13" s="40"/>
      <c r="AH13" s="39">
        <f t="shared" si="12"/>
        <v>0</v>
      </c>
      <c r="AI13" s="41"/>
      <c r="AJ13" s="39">
        <f t="shared" si="13"/>
        <v>0</v>
      </c>
      <c r="AK13" s="38">
        <v>188</v>
      </c>
      <c r="AL13" s="39">
        <f t="shared" si="14"/>
        <v>2145290.5599999996</v>
      </c>
      <c r="AM13" s="38">
        <v>0</v>
      </c>
      <c r="AN13" s="39">
        <f t="shared" si="15"/>
        <v>0</v>
      </c>
      <c r="AO13" s="38">
        <v>0</v>
      </c>
      <c r="AP13" s="39">
        <f t="shared" si="16"/>
        <v>0</v>
      </c>
      <c r="AQ13" s="38"/>
      <c r="AR13" s="39">
        <f t="shared" si="17"/>
        <v>0</v>
      </c>
      <c r="AS13" s="38"/>
      <c r="AT13" s="39">
        <f t="shared" si="18"/>
        <v>0</v>
      </c>
      <c r="AU13" s="38"/>
      <c r="AV13" s="39">
        <f t="shared" si="19"/>
        <v>0</v>
      </c>
      <c r="AW13" s="38">
        <v>16</v>
      </c>
      <c r="AX13" s="39">
        <f t="shared" si="20"/>
        <v>182577.91999999998</v>
      </c>
      <c r="AY13" s="38">
        <v>37</v>
      </c>
      <c r="AZ13" s="39">
        <f t="shared" si="21"/>
        <v>422211.43999999994</v>
      </c>
      <c r="BA13" s="38">
        <v>0</v>
      </c>
      <c r="BB13" s="39">
        <f t="shared" si="22"/>
        <v>0</v>
      </c>
      <c r="BC13" s="38">
        <v>0</v>
      </c>
      <c r="BD13" s="39">
        <f t="shared" si="23"/>
        <v>0</v>
      </c>
      <c r="BE13" s="38"/>
      <c r="BF13" s="39">
        <f t="shared" si="24"/>
        <v>0</v>
      </c>
      <c r="BG13" s="38"/>
      <c r="BH13" s="39">
        <f t="shared" si="25"/>
        <v>0</v>
      </c>
      <c r="BI13" s="38">
        <v>0</v>
      </c>
      <c r="BJ13" s="39">
        <f t="shared" si="26"/>
        <v>0</v>
      </c>
      <c r="BK13" s="38">
        <v>0</v>
      </c>
      <c r="BL13" s="39">
        <f t="shared" si="27"/>
        <v>0</v>
      </c>
      <c r="BM13" s="38">
        <v>0</v>
      </c>
      <c r="BN13" s="39">
        <f t="shared" si="28"/>
        <v>0</v>
      </c>
      <c r="BO13" s="38">
        <v>0</v>
      </c>
      <c r="BP13" s="39">
        <f t="shared" si="29"/>
        <v>0</v>
      </c>
      <c r="BQ13" s="40">
        <v>0</v>
      </c>
      <c r="BR13" s="39">
        <f t="shared" si="30"/>
        <v>0</v>
      </c>
      <c r="BS13" s="43">
        <v>251</v>
      </c>
      <c r="BT13" s="39">
        <f t="shared" si="31"/>
        <v>3437029.3439999996</v>
      </c>
      <c r="BU13" s="38">
        <v>2</v>
      </c>
      <c r="BV13" s="39">
        <f t="shared" si="32"/>
        <v>27386.687999999998</v>
      </c>
      <c r="BW13" s="40"/>
      <c r="BX13" s="39">
        <f t="shared" si="33"/>
        <v>0</v>
      </c>
      <c r="BY13" s="43">
        <v>8</v>
      </c>
      <c r="BZ13" s="39">
        <f t="shared" si="34"/>
        <v>109546.75199999999</v>
      </c>
      <c r="CA13" s="38">
        <v>0</v>
      </c>
      <c r="CB13" s="39">
        <f t="shared" si="35"/>
        <v>0</v>
      </c>
      <c r="CC13" s="38"/>
      <c r="CD13" s="39">
        <f t="shared" si="36"/>
        <v>0</v>
      </c>
      <c r="CE13" s="38"/>
      <c r="CF13" s="39">
        <f t="shared" si="37"/>
        <v>0</v>
      </c>
      <c r="CG13" s="38"/>
      <c r="CH13" s="39">
        <f t="shared" si="38"/>
        <v>0</v>
      </c>
      <c r="CI13" s="40"/>
      <c r="CJ13" s="39">
        <f t="shared" si="39"/>
        <v>0</v>
      </c>
      <c r="CK13" s="38">
        <v>0</v>
      </c>
      <c r="CL13" s="39">
        <f t="shared" si="40"/>
        <v>0</v>
      </c>
      <c r="CM13" s="40">
        <v>0</v>
      </c>
      <c r="CN13" s="39">
        <f t="shared" si="41"/>
        <v>0</v>
      </c>
      <c r="CO13" s="43"/>
      <c r="CP13" s="39">
        <f t="shared" si="42"/>
        <v>0</v>
      </c>
      <c r="CQ13" s="39"/>
      <c r="CR13" s="39">
        <f>CQ13*D13*E13*F13</f>
        <v>0</v>
      </c>
      <c r="CS13" s="44">
        <f t="shared" si="43"/>
        <v>526</v>
      </c>
      <c r="CT13" s="44">
        <f t="shared" si="43"/>
        <v>6597909.5839999989</v>
      </c>
      <c r="CU13" s="79">
        <f t="shared" si="44"/>
        <v>526</v>
      </c>
    </row>
    <row r="14" spans="1:100" s="1" customFormat="1" ht="30" x14ac:dyDescent="0.25">
      <c r="A14" s="28"/>
      <c r="B14" s="28">
        <v>4</v>
      </c>
      <c r="C14" s="33" t="s">
        <v>118</v>
      </c>
      <c r="D14" s="34">
        <v>11480</v>
      </c>
      <c r="E14" s="34">
        <v>1.06</v>
      </c>
      <c r="F14" s="36">
        <v>1</v>
      </c>
      <c r="G14" s="34">
        <v>1.4</v>
      </c>
      <c r="H14" s="34">
        <v>1.68</v>
      </c>
      <c r="I14" s="34">
        <v>2.23</v>
      </c>
      <c r="J14" s="37">
        <v>2.57</v>
      </c>
      <c r="K14" s="38">
        <v>72</v>
      </c>
      <c r="L14" s="39">
        <f t="shared" si="3"/>
        <v>1226615.04</v>
      </c>
      <c r="M14" s="38">
        <v>0</v>
      </c>
      <c r="N14" s="39">
        <f t="shared" si="45"/>
        <v>0</v>
      </c>
      <c r="O14" s="38">
        <v>0</v>
      </c>
      <c r="P14" s="39">
        <f t="shared" si="4"/>
        <v>0</v>
      </c>
      <c r="Q14" s="40">
        <v>0</v>
      </c>
      <c r="R14" s="39">
        <f t="shared" si="5"/>
        <v>0</v>
      </c>
      <c r="S14" s="38">
        <v>0</v>
      </c>
      <c r="T14" s="39">
        <f t="shared" si="6"/>
        <v>0</v>
      </c>
      <c r="U14" s="38"/>
      <c r="V14" s="39">
        <f t="shared" si="7"/>
        <v>0</v>
      </c>
      <c r="W14" s="41"/>
      <c r="X14" s="39">
        <f t="shared" si="46"/>
        <v>0</v>
      </c>
      <c r="Y14" s="38">
        <v>0</v>
      </c>
      <c r="Z14" s="39">
        <f t="shared" si="8"/>
        <v>0</v>
      </c>
      <c r="AA14" s="38">
        <v>0</v>
      </c>
      <c r="AB14" s="39">
        <f t="shared" si="9"/>
        <v>0</v>
      </c>
      <c r="AC14" s="38"/>
      <c r="AD14" s="39">
        <f t="shared" si="10"/>
        <v>0</v>
      </c>
      <c r="AE14" s="38">
        <v>0</v>
      </c>
      <c r="AF14" s="39">
        <f t="shared" si="11"/>
        <v>0</v>
      </c>
      <c r="AG14" s="40">
        <v>3</v>
      </c>
      <c r="AH14" s="39">
        <f t="shared" si="12"/>
        <v>61330.752</v>
      </c>
      <c r="AI14" s="41"/>
      <c r="AJ14" s="39">
        <f t="shared" si="13"/>
        <v>0</v>
      </c>
      <c r="AK14" s="38">
        <v>1122</v>
      </c>
      <c r="AL14" s="39">
        <f t="shared" si="14"/>
        <v>19114751.039999999</v>
      </c>
      <c r="AM14" s="38">
        <v>0</v>
      </c>
      <c r="AN14" s="39">
        <f t="shared" si="15"/>
        <v>0</v>
      </c>
      <c r="AO14" s="38">
        <v>0</v>
      </c>
      <c r="AP14" s="39">
        <f t="shared" si="16"/>
        <v>0</v>
      </c>
      <c r="AQ14" s="38"/>
      <c r="AR14" s="39">
        <f t="shared" si="17"/>
        <v>0</v>
      </c>
      <c r="AS14" s="38"/>
      <c r="AT14" s="39">
        <f t="shared" si="18"/>
        <v>0</v>
      </c>
      <c r="AU14" s="38"/>
      <c r="AV14" s="39">
        <f t="shared" si="19"/>
        <v>0</v>
      </c>
      <c r="AW14" s="38"/>
      <c r="AX14" s="39">
        <f t="shared" si="20"/>
        <v>0</v>
      </c>
      <c r="AY14" s="38">
        <v>20</v>
      </c>
      <c r="AZ14" s="39">
        <f t="shared" si="21"/>
        <v>340726.39999999997</v>
      </c>
      <c r="BA14" s="38">
        <v>0</v>
      </c>
      <c r="BB14" s="39">
        <f t="shared" si="22"/>
        <v>0</v>
      </c>
      <c r="BC14" s="38">
        <v>0</v>
      </c>
      <c r="BD14" s="39">
        <f t="shared" si="23"/>
        <v>0</v>
      </c>
      <c r="BE14" s="38"/>
      <c r="BF14" s="39">
        <f t="shared" si="24"/>
        <v>0</v>
      </c>
      <c r="BG14" s="38"/>
      <c r="BH14" s="39">
        <f t="shared" si="25"/>
        <v>0</v>
      </c>
      <c r="BI14" s="38">
        <v>0</v>
      </c>
      <c r="BJ14" s="39">
        <f t="shared" si="26"/>
        <v>0</v>
      </c>
      <c r="BK14" s="38">
        <v>0</v>
      </c>
      <c r="BL14" s="39">
        <f t="shared" si="27"/>
        <v>0</v>
      </c>
      <c r="BM14" s="38">
        <v>0</v>
      </c>
      <c r="BN14" s="39">
        <f t="shared" si="28"/>
        <v>0</v>
      </c>
      <c r="BO14" s="38">
        <v>0</v>
      </c>
      <c r="BP14" s="39">
        <f t="shared" si="29"/>
        <v>0</v>
      </c>
      <c r="BQ14" s="40">
        <v>0</v>
      </c>
      <c r="BR14" s="39">
        <f t="shared" si="30"/>
        <v>0</v>
      </c>
      <c r="BS14" s="38"/>
      <c r="BT14" s="39">
        <f t="shared" si="31"/>
        <v>0</v>
      </c>
      <c r="BU14" s="38">
        <v>0</v>
      </c>
      <c r="BV14" s="39">
        <f t="shared" si="32"/>
        <v>0</v>
      </c>
      <c r="BW14" s="40"/>
      <c r="BX14" s="39">
        <f t="shared" si="33"/>
        <v>0</v>
      </c>
      <c r="BY14" s="38">
        <v>0</v>
      </c>
      <c r="BZ14" s="39">
        <f t="shared" si="34"/>
        <v>0</v>
      </c>
      <c r="CA14" s="38">
        <v>0</v>
      </c>
      <c r="CB14" s="39">
        <f t="shared" si="35"/>
        <v>0</v>
      </c>
      <c r="CC14" s="38"/>
      <c r="CD14" s="39">
        <f t="shared" si="36"/>
        <v>0</v>
      </c>
      <c r="CE14" s="38"/>
      <c r="CF14" s="39">
        <f t="shared" si="37"/>
        <v>0</v>
      </c>
      <c r="CG14" s="38"/>
      <c r="CH14" s="39">
        <f t="shared" si="38"/>
        <v>0</v>
      </c>
      <c r="CI14" s="40"/>
      <c r="CJ14" s="39">
        <f t="shared" si="39"/>
        <v>0</v>
      </c>
      <c r="CK14" s="38">
        <v>0</v>
      </c>
      <c r="CL14" s="39">
        <f t="shared" si="40"/>
        <v>0</v>
      </c>
      <c r="CM14" s="40">
        <v>0</v>
      </c>
      <c r="CN14" s="39">
        <f t="shared" si="41"/>
        <v>0</v>
      </c>
      <c r="CO14" s="38"/>
      <c r="CP14" s="39">
        <f t="shared" si="42"/>
        <v>0</v>
      </c>
      <c r="CQ14" s="39"/>
      <c r="CR14" s="39">
        <f>CQ14*D14*E14*F14</f>
        <v>0</v>
      </c>
      <c r="CS14" s="44">
        <f t="shared" si="43"/>
        <v>1217</v>
      </c>
      <c r="CT14" s="44">
        <f t="shared" si="43"/>
        <v>20743423.231999997</v>
      </c>
      <c r="CU14" s="79">
        <f t="shared" si="44"/>
        <v>1217</v>
      </c>
    </row>
    <row r="15" spans="1:100" s="57" customFormat="1" ht="42.75" x14ac:dyDescent="0.25">
      <c r="A15" s="45"/>
      <c r="B15" s="45">
        <v>5</v>
      </c>
      <c r="C15" s="46" t="s">
        <v>119</v>
      </c>
      <c r="D15" s="47">
        <v>11480</v>
      </c>
      <c r="E15" s="48">
        <v>9.83</v>
      </c>
      <c r="F15" s="103">
        <v>1</v>
      </c>
      <c r="G15" s="47">
        <v>1.4</v>
      </c>
      <c r="H15" s="47">
        <v>1.68</v>
      </c>
      <c r="I15" s="47">
        <v>2.23</v>
      </c>
      <c r="J15" s="49">
        <v>2.57</v>
      </c>
      <c r="K15" s="50">
        <v>0</v>
      </c>
      <c r="L15" s="51">
        <f t="shared" si="3"/>
        <v>0</v>
      </c>
      <c r="M15" s="50">
        <v>0</v>
      </c>
      <c r="N15" s="51">
        <f t="shared" si="45"/>
        <v>0</v>
      </c>
      <c r="O15" s="50">
        <v>0</v>
      </c>
      <c r="P15" s="51">
        <f t="shared" si="4"/>
        <v>0</v>
      </c>
      <c r="Q15" s="52">
        <v>0</v>
      </c>
      <c r="R15" s="51">
        <f t="shared" si="5"/>
        <v>0</v>
      </c>
      <c r="S15" s="53">
        <f>SUM(S16:S21)</f>
        <v>989</v>
      </c>
      <c r="T15" s="54">
        <f>SUM(T16:T21)</f>
        <v>113555282.37759998</v>
      </c>
      <c r="U15" s="50">
        <v>0</v>
      </c>
      <c r="V15" s="51">
        <f t="shared" si="7"/>
        <v>0</v>
      </c>
      <c r="W15" s="50">
        <v>0</v>
      </c>
      <c r="X15" s="51">
        <f t="shared" si="46"/>
        <v>0</v>
      </c>
      <c r="Y15" s="50">
        <v>0</v>
      </c>
      <c r="Z15" s="51">
        <f t="shared" si="8"/>
        <v>0</v>
      </c>
      <c r="AA15" s="50">
        <v>0</v>
      </c>
      <c r="AB15" s="51">
        <f t="shared" si="9"/>
        <v>0</v>
      </c>
      <c r="AC15" s="50">
        <v>0</v>
      </c>
      <c r="AD15" s="51">
        <f t="shared" si="10"/>
        <v>0</v>
      </c>
      <c r="AE15" s="50">
        <v>0</v>
      </c>
      <c r="AF15" s="51">
        <f t="shared" si="11"/>
        <v>0</v>
      </c>
      <c r="AG15" s="55">
        <v>0</v>
      </c>
      <c r="AH15" s="51">
        <f t="shared" si="12"/>
        <v>0</v>
      </c>
      <c r="AI15" s="50"/>
      <c r="AJ15" s="51">
        <f t="shared" si="13"/>
        <v>0</v>
      </c>
      <c r="AK15" s="50"/>
      <c r="AL15" s="51">
        <f t="shared" si="14"/>
        <v>0</v>
      </c>
      <c r="AM15" s="50">
        <v>0</v>
      </c>
      <c r="AN15" s="51">
        <f t="shared" si="15"/>
        <v>0</v>
      </c>
      <c r="AO15" s="50">
        <v>0</v>
      </c>
      <c r="AP15" s="51">
        <f t="shared" si="16"/>
        <v>0</v>
      </c>
      <c r="AQ15" s="50">
        <v>0</v>
      </c>
      <c r="AR15" s="51">
        <f t="shared" si="17"/>
        <v>0</v>
      </c>
      <c r="AS15" s="50">
        <v>0</v>
      </c>
      <c r="AT15" s="51">
        <f t="shared" si="18"/>
        <v>0</v>
      </c>
      <c r="AU15" s="50">
        <v>0</v>
      </c>
      <c r="AV15" s="51">
        <f t="shared" si="19"/>
        <v>0</v>
      </c>
      <c r="AW15" s="50"/>
      <c r="AX15" s="51">
        <f t="shared" si="20"/>
        <v>0</v>
      </c>
      <c r="AY15" s="50">
        <v>0</v>
      </c>
      <c r="AZ15" s="51">
        <f t="shared" si="21"/>
        <v>0</v>
      </c>
      <c r="BA15" s="50">
        <v>0</v>
      </c>
      <c r="BB15" s="51">
        <f t="shared" si="22"/>
        <v>0</v>
      </c>
      <c r="BC15" s="50">
        <v>0</v>
      </c>
      <c r="BD15" s="51">
        <f t="shared" si="23"/>
        <v>0</v>
      </c>
      <c r="BE15" s="50"/>
      <c r="BF15" s="51">
        <f t="shared" si="24"/>
        <v>0</v>
      </c>
      <c r="BG15" s="50">
        <v>0</v>
      </c>
      <c r="BH15" s="51">
        <f t="shared" si="25"/>
        <v>0</v>
      </c>
      <c r="BI15" s="50">
        <v>0</v>
      </c>
      <c r="BJ15" s="51">
        <f t="shared" si="26"/>
        <v>0</v>
      </c>
      <c r="BK15" s="50">
        <v>0</v>
      </c>
      <c r="BL15" s="51">
        <f t="shared" si="27"/>
        <v>0</v>
      </c>
      <c r="BM15" s="50">
        <v>0</v>
      </c>
      <c r="BN15" s="51">
        <f t="shared" si="28"/>
        <v>0</v>
      </c>
      <c r="BO15" s="50">
        <v>0</v>
      </c>
      <c r="BP15" s="51">
        <f t="shared" si="29"/>
        <v>0</v>
      </c>
      <c r="BQ15" s="55">
        <v>0</v>
      </c>
      <c r="BR15" s="51">
        <f t="shared" si="30"/>
        <v>0</v>
      </c>
      <c r="BS15" s="50">
        <v>0</v>
      </c>
      <c r="BT15" s="51">
        <f t="shared" si="31"/>
        <v>0</v>
      </c>
      <c r="BU15" s="50">
        <v>0</v>
      </c>
      <c r="BV15" s="51">
        <f t="shared" si="32"/>
        <v>0</v>
      </c>
      <c r="BW15" s="55">
        <v>0</v>
      </c>
      <c r="BX15" s="51">
        <f t="shared" si="33"/>
        <v>0</v>
      </c>
      <c r="BY15" s="50">
        <v>0</v>
      </c>
      <c r="BZ15" s="51">
        <f t="shared" si="34"/>
        <v>0</v>
      </c>
      <c r="CA15" s="50">
        <v>0</v>
      </c>
      <c r="CB15" s="51">
        <f t="shared" si="35"/>
        <v>0</v>
      </c>
      <c r="CC15" s="50">
        <v>0</v>
      </c>
      <c r="CD15" s="51">
        <f t="shared" si="36"/>
        <v>0</v>
      </c>
      <c r="CE15" s="50"/>
      <c r="CF15" s="51">
        <f t="shared" si="37"/>
        <v>0</v>
      </c>
      <c r="CG15" s="50">
        <v>0</v>
      </c>
      <c r="CH15" s="51">
        <f t="shared" si="38"/>
        <v>0</v>
      </c>
      <c r="CI15" s="55">
        <v>0</v>
      </c>
      <c r="CJ15" s="51">
        <f t="shared" si="39"/>
        <v>0</v>
      </c>
      <c r="CK15" s="50">
        <v>0</v>
      </c>
      <c r="CL15" s="51">
        <f t="shared" si="40"/>
        <v>0</v>
      </c>
      <c r="CM15" s="55">
        <v>0</v>
      </c>
      <c r="CN15" s="51">
        <f t="shared" si="41"/>
        <v>0</v>
      </c>
      <c r="CO15" s="50"/>
      <c r="CP15" s="51">
        <f t="shared" si="42"/>
        <v>0</v>
      </c>
      <c r="CQ15" s="51">
        <f>SUM(CQ16:CQ21)</f>
        <v>5</v>
      </c>
      <c r="CR15" s="51">
        <f>SUM(CR16:CR21)</f>
        <v>564242</v>
      </c>
      <c r="CS15" s="56">
        <f t="shared" si="43"/>
        <v>994</v>
      </c>
      <c r="CT15" s="56">
        <f t="shared" si="43"/>
        <v>114119524.37759998</v>
      </c>
      <c r="CU15" s="96">
        <f t="shared" si="44"/>
        <v>994</v>
      </c>
    </row>
    <row r="16" spans="1:100" s="57" customFormat="1" ht="30" x14ac:dyDescent="0.25">
      <c r="A16" s="45"/>
      <c r="B16" s="104" t="s">
        <v>120</v>
      </c>
      <c r="C16" s="58" t="s">
        <v>121</v>
      </c>
      <c r="D16" s="47">
        <v>11480</v>
      </c>
      <c r="E16" s="48">
        <v>9.83</v>
      </c>
      <c r="F16" s="105">
        <v>1.1000000000000001</v>
      </c>
      <c r="G16" s="47">
        <v>1.4</v>
      </c>
      <c r="H16" s="47">
        <v>1.68</v>
      </c>
      <c r="I16" s="47">
        <v>2.23</v>
      </c>
      <c r="J16" s="49">
        <v>2.57</v>
      </c>
      <c r="K16" s="50"/>
      <c r="L16" s="51"/>
      <c r="M16" s="50"/>
      <c r="N16" s="51"/>
      <c r="O16" s="50"/>
      <c r="P16" s="51"/>
      <c r="Q16" s="52"/>
      <c r="R16" s="51"/>
      <c r="S16" s="41">
        <v>79</v>
      </c>
      <c r="T16" s="39">
        <f t="shared" si="6"/>
        <v>13729136.344000001</v>
      </c>
      <c r="U16" s="50"/>
      <c r="V16" s="51"/>
      <c r="W16" s="50"/>
      <c r="X16" s="51"/>
      <c r="Y16" s="50"/>
      <c r="Z16" s="51"/>
      <c r="AA16" s="50"/>
      <c r="AB16" s="51"/>
      <c r="AC16" s="50"/>
      <c r="AD16" s="51"/>
      <c r="AE16" s="50"/>
      <c r="AF16" s="51"/>
      <c r="AG16" s="55"/>
      <c r="AH16" s="51"/>
      <c r="AI16" s="50"/>
      <c r="AJ16" s="51"/>
      <c r="AK16" s="50"/>
      <c r="AL16" s="51"/>
      <c r="AM16" s="50"/>
      <c r="AN16" s="51"/>
      <c r="AO16" s="50"/>
      <c r="AP16" s="51"/>
      <c r="AQ16" s="50"/>
      <c r="AR16" s="51"/>
      <c r="AS16" s="50"/>
      <c r="AT16" s="51"/>
      <c r="AU16" s="50"/>
      <c r="AV16" s="51"/>
      <c r="AW16" s="50"/>
      <c r="AX16" s="51"/>
      <c r="AY16" s="50"/>
      <c r="AZ16" s="51"/>
      <c r="BA16" s="50"/>
      <c r="BB16" s="51"/>
      <c r="BC16" s="50"/>
      <c r="BD16" s="51"/>
      <c r="BE16" s="50"/>
      <c r="BF16" s="51"/>
      <c r="BG16" s="50"/>
      <c r="BH16" s="51"/>
      <c r="BI16" s="50"/>
      <c r="BJ16" s="51"/>
      <c r="BK16" s="50"/>
      <c r="BL16" s="51"/>
      <c r="BM16" s="50"/>
      <c r="BN16" s="51"/>
      <c r="BO16" s="50"/>
      <c r="BP16" s="51"/>
      <c r="BQ16" s="55"/>
      <c r="BR16" s="51"/>
      <c r="BS16" s="50"/>
      <c r="BT16" s="51"/>
      <c r="BU16" s="50"/>
      <c r="BV16" s="51"/>
      <c r="BW16" s="55"/>
      <c r="BX16" s="51"/>
      <c r="BY16" s="50"/>
      <c r="BZ16" s="51"/>
      <c r="CA16" s="50"/>
      <c r="CB16" s="51"/>
      <c r="CC16" s="50"/>
      <c r="CD16" s="51"/>
      <c r="CE16" s="50"/>
      <c r="CF16" s="51"/>
      <c r="CG16" s="50"/>
      <c r="CH16" s="51"/>
      <c r="CI16" s="55"/>
      <c r="CJ16" s="51"/>
      <c r="CK16" s="50"/>
      <c r="CL16" s="51"/>
      <c r="CM16" s="55"/>
      <c r="CN16" s="51"/>
      <c r="CO16" s="50"/>
      <c r="CP16" s="51"/>
      <c r="CQ16" s="51"/>
      <c r="CR16" s="51"/>
      <c r="CS16" s="44">
        <f t="shared" si="43"/>
        <v>79</v>
      </c>
      <c r="CT16" s="44">
        <f t="shared" si="43"/>
        <v>13729136.344000001</v>
      </c>
      <c r="CU16" s="96"/>
    </row>
    <row r="17" spans="1:99" s="97" customFormat="1" ht="30" x14ac:dyDescent="0.25">
      <c r="A17" s="106"/>
      <c r="B17" s="104" t="s">
        <v>122</v>
      </c>
      <c r="C17" s="58" t="s">
        <v>123</v>
      </c>
      <c r="D17" s="34">
        <v>11480</v>
      </c>
      <c r="E17" s="107">
        <v>9.83</v>
      </c>
      <c r="F17" s="105">
        <v>1</v>
      </c>
      <c r="G17" s="108">
        <v>1.4</v>
      </c>
      <c r="H17" s="108">
        <v>1.68</v>
      </c>
      <c r="I17" s="108">
        <v>2.23</v>
      </c>
      <c r="J17" s="109">
        <v>2.57</v>
      </c>
      <c r="K17" s="85"/>
      <c r="L17" s="39">
        <f t="shared" si="3"/>
        <v>0</v>
      </c>
      <c r="M17" s="85"/>
      <c r="N17" s="39">
        <f t="shared" si="45"/>
        <v>0</v>
      </c>
      <c r="O17" s="85"/>
      <c r="P17" s="39">
        <f t="shared" si="4"/>
        <v>0</v>
      </c>
      <c r="Q17" s="86"/>
      <c r="R17" s="39">
        <f t="shared" si="5"/>
        <v>0</v>
      </c>
      <c r="S17" s="41">
        <v>531</v>
      </c>
      <c r="T17" s="39">
        <f t="shared" si="6"/>
        <v>83891500.559999987</v>
      </c>
      <c r="U17" s="85"/>
      <c r="V17" s="39">
        <f t="shared" si="7"/>
        <v>0</v>
      </c>
      <c r="W17" s="87"/>
      <c r="X17" s="39">
        <f t="shared" si="46"/>
        <v>0</v>
      </c>
      <c r="Y17" s="85"/>
      <c r="Z17" s="39">
        <f t="shared" si="8"/>
        <v>0</v>
      </c>
      <c r="AA17" s="85"/>
      <c r="AB17" s="39">
        <f t="shared" si="9"/>
        <v>0</v>
      </c>
      <c r="AC17" s="85"/>
      <c r="AD17" s="39">
        <f t="shared" si="10"/>
        <v>0</v>
      </c>
      <c r="AE17" s="85"/>
      <c r="AF17" s="39">
        <f t="shared" si="11"/>
        <v>0</v>
      </c>
      <c r="AG17" s="86"/>
      <c r="AH17" s="39">
        <f t="shared" si="12"/>
        <v>0</v>
      </c>
      <c r="AI17" s="87"/>
      <c r="AJ17" s="39">
        <f t="shared" si="13"/>
        <v>0</v>
      </c>
      <c r="AK17" s="85"/>
      <c r="AL17" s="39">
        <f t="shared" si="14"/>
        <v>0</v>
      </c>
      <c r="AM17" s="85"/>
      <c r="AN17" s="39">
        <f t="shared" si="15"/>
        <v>0</v>
      </c>
      <c r="AO17" s="85"/>
      <c r="AP17" s="39">
        <f t="shared" si="16"/>
        <v>0</v>
      </c>
      <c r="AQ17" s="85"/>
      <c r="AR17" s="39">
        <f t="shared" si="17"/>
        <v>0</v>
      </c>
      <c r="AS17" s="85"/>
      <c r="AT17" s="39">
        <f t="shared" si="18"/>
        <v>0</v>
      </c>
      <c r="AU17" s="85"/>
      <c r="AV17" s="39">
        <f t="shared" si="19"/>
        <v>0</v>
      </c>
      <c r="AW17" s="85"/>
      <c r="AX17" s="39">
        <f t="shared" si="20"/>
        <v>0</v>
      </c>
      <c r="AY17" s="85"/>
      <c r="AZ17" s="39">
        <f t="shared" si="21"/>
        <v>0</v>
      </c>
      <c r="BA17" s="85"/>
      <c r="BB17" s="39">
        <f t="shared" si="22"/>
        <v>0</v>
      </c>
      <c r="BC17" s="85"/>
      <c r="BD17" s="39">
        <f t="shared" si="23"/>
        <v>0</v>
      </c>
      <c r="BE17" s="85"/>
      <c r="BF17" s="39">
        <f t="shared" si="24"/>
        <v>0</v>
      </c>
      <c r="BG17" s="85"/>
      <c r="BH17" s="39">
        <f t="shared" si="25"/>
        <v>0</v>
      </c>
      <c r="BI17" s="85"/>
      <c r="BJ17" s="39">
        <f t="shared" si="26"/>
        <v>0</v>
      </c>
      <c r="BK17" s="85"/>
      <c r="BL17" s="39">
        <f t="shared" si="27"/>
        <v>0</v>
      </c>
      <c r="BM17" s="85"/>
      <c r="BN17" s="39">
        <f t="shared" si="28"/>
        <v>0</v>
      </c>
      <c r="BO17" s="85"/>
      <c r="BP17" s="39">
        <f t="shared" si="29"/>
        <v>0</v>
      </c>
      <c r="BQ17" s="86"/>
      <c r="BR17" s="39">
        <f t="shared" si="30"/>
        <v>0</v>
      </c>
      <c r="BS17" s="85"/>
      <c r="BT17" s="39">
        <f t="shared" si="31"/>
        <v>0</v>
      </c>
      <c r="BU17" s="85"/>
      <c r="BV17" s="39">
        <f t="shared" si="32"/>
        <v>0</v>
      </c>
      <c r="BW17" s="86"/>
      <c r="BX17" s="39">
        <f t="shared" si="33"/>
        <v>0</v>
      </c>
      <c r="BY17" s="85"/>
      <c r="BZ17" s="39">
        <f t="shared" si="34"/>
        <v>0</v>
      </c>
      <c r="CA17" s="85"/>
      <c r="CB17" s="39">
        <f t="shared" si="35"/>
        <v>0</v>
      </c>
      <c r="CC17" s="85"/>
      <c r="CD17" s="39">
        <f t="shared" si="36"/>
        <v>0</v>
      </c>
      <c r="CE17" s="85"/>
      <c r="CF17" s="39">
        <f t="shared" si="37"/>
        <v>0</v>
      </c>
      <c r="CG17" s="85"/>
      <c r="CH17" s="39">
        <f t="shared" si="38"/>
        <v>0</v>
      </c>
      <c r="CI17" s="86"/>
      <c r="CJ17" s="39">
        <f t="shared" si="39"/>
        <v>0</v>
      </c>
      <c r="CK17" s="85"/>
      <c r="CL17" s="39">
        <f t="shared" si="40"/>
        <v>0</v>
      </c>
      <c r="CM17" s="86"/>
      <c r="CN17" s="39">
        <f t="shared" si="41"/>
        <v>0</v>
      </c>
      <c r="CO17" s="85"/>
      <c r="CP17" s="39">
        <f t="shared" si="42"/>
        <v>0</v>
      </c>
      <c r="CQ17" s="39">
        <v>5</v>
      </c>
      <c r="CR17" s="54">
        <f>SUM(CQ17*D17*E17*F17*CR8)</f>
        <v>564242</v>
      </c>
      <c r="CS17" s="44">
        <f>SUM(M17+K17+W17+O17+Q17+Y17+U17+S17+AA17+AE17+AC17+AG17+AI17+AM17+BI17+BO17+AK17+AW17+AY17+CA17+CC17+BY17+CE17+CG17+BS17+BU17+AO17+AQ17+AS17+AU17+BK17+BM17+BQ17+BA17+BC17+BE17+BG17+BW17+CI17+CK17+CM17+CO17+CQ17)</f>
        <v>536</v>
      </c>
      <c r="CT17" s="44">
        <f t="shared" si="43"/>
        <v>84455742.559999987</v>
      </c>
      <c r="CU17" s="79">
        <f t="shared" si="44"/>
        <v>536</v>
      </c>
    </row>
    <row r="18" spans="1:99" s="97" customFormat="1" ht="30" x14ac:dyDescent="0.25">
      <c r="A18" s="106"/>
      <c r="B18" s="104" t="s">
        <v>124</v>
      </c>
      <c r="C18" s="59" t="s">
        <v>125</v>
      </c>
      <c r="D18" s="34">
        <v>11480</v>
      </c>
      <c r="E18" s="107">
        <v>9.83</v>
      </c>
      <c r="F18" s="105">
        <v>1</v>
      </c>
      <c r="G18" s="108">
        <v>1.4</v>
      </c>
      <c r="H18" s="108">
        <v>1.68</v>
      </c>
      <c r="I18" s="108">
        <v>2.23</v>
      </c>
      <c r="J18" s="109">
        <v>2.57</v>
      </c>
      <c r="K18" s="85"/>
      <c r="L18" s="39"/>
      <c r="M18" s="85"/>
      <c r="N18" s="39"/>
      <c r="O18" s="85"/>
      <c r="P18" s="39"/>
      <c r="Q18" s="86"/>
      <c r="R18" s="39"/>
      <c r="S18" s="41">
        <v>26</v>
      </c>
      <c r="T18" s="39">
        <f t="shared" si="6"/>
        <v>4107681.76</v>
      </c>
      <c r="U18" s="85"/>
      <c r="V18" s="39"/>
      <c r="W18" s="87"/>
      <c r="X18" s="39"/>
      <c r="Y18" s="85"/>
      <c r="Z18" s="39"/>
      <c r="AA18" s="85"/>
      <c r="AB18" s="39"/>
      <c r="AC18" s="85"/>
      <c r="AD18" s="39"/>
      <c r="AE18" s="85"/>
      <c r="AF18" s="39"/>
      <c r="AG18" s="86"/>
      <c r="AH18" s="39"/>
      <c r="AI18" s="87"/>
      <c r="AJ18" s="39"/>
      <c r="AK18" s="85"/>
      <c r="AL18" s="39"/>
      <c r="AM18" s="85"/>
      <c r="AN18" s="39"/>
      <c r="AO18" s="85"/>
      <c r="AP18" s="39"/>
      <c r="AQ18" s="85"/>
      <c r="AR18" s="39"/>
      <c r="AS18" s="85"/>
      <c r="AT18" s="39"/>
      <c r="AU18" s="85"/>
      <c r="AV18" s="39"/>
      <c r="AW18" s="85"/>
      <c r="AX18" s="39"/>
      <c r="AY18" s="85"/>
      <c r="AZ18" s="39"/>
      <c r="BA18" s="85"/>
      <c r="BB18" s="39"/>
      <c r="BC18" s="85"/>
      <c r="BD18" s="39"/>
      <c r="BE18" s="85"/>
      <c r="BF18" s="39"/>
      <c r="BG18" s="85"/>
      <c r="BH18" s="39"/>
      <c r="BI18" s="85"/>
      <c r="BJ18" s="39"/>
      <c r="BK18" s="85"/>
      <c r="BL18" s="39"/>
      <c r="BM18" s="85"/>
      <c r="BN18" s="39"/>
      <c r="BO18" s="85"/>
      <c r="BP18" s="39"/>
      <c r="BQ18" s="86"/>
      <c r="BR18" s="39"/>
      <c r="BS18" s="85"/>
      <c r="BT18" s="39"/>
      <c r="BU18" s="85"/>
      <c r="BV18" s="39"/>
      <c r="BW18" s="86"/>
      <c r="BX18" s="39"/>
      <c r="BY18" s="85"/>
      <c r="BZ18" s="39"/>
      <c r="CA18" s="85"/>
      <c r="CB18" s="39"/>
      <c r="CC18" s="85"/>
      <c r="CD18" s="39"/>
      <c r="CE18" s="85"/>
      <c r="CF18" s="39"/>
      <c r="CG18" s="85"/>
      <c r="CH18" s="39"/>
      <c r="CI18" s="86"/>
      <c r="CJ18" s="39"/>
      <c r="CK18" s="85"/>
      <c r="CL18" s="39"/>
      <c r="CM18" s="86"/>
      <c r="CN18" s="39"/>
      <c r="CO18" s="85"/>
      <c r="CP18" s="39"/>
      <c r="CQ18" s="39"/>
      <c r="CR18" s="54"/>
      <c r="CS18" s="44">
        <f t="shared" ref="CS18:CS21" si="47">SUM(M18+K18+W18+O18+Q18+Y18+U18+S18+AA18+AE18+AC18+AG18+AI18+AM18+BI18+BO18+AK18+AW18+AY18+CA18+CC18+BY18+CE18+CG18+BS18+BU18+AO18+AQ18+AS18+AU18+BK18+BM18+BQ18+BA18+BC18+BE18+BG18+BW18+CI18+CK18+CM18+CO18+CQ18)</f>
        <v>26</v>
      </c>
      <c r="CT18" s="44">
        <f t="shared" si="43"/>
        <v>4107681.76</v>
      </c>
      <c r="CU18" s="79"/>
    </row>
    <row r="19" spans="1:99" s="97" customFormat="1" ht="30" x14ac:dyDescent="0.25">
      <c r="A19" s="106"/>
      <c r="B19" s="104" t="s">
        <v>126</v>
      </c>
      <c r="C19" s="58" t="s">
        <v>127</v>
      </c>
      <c r="D19" s="34">
        <v>11480</v>
      </c>
      <c r="E19" s="107">
        <v>9.83</v>
      </c>
      <c r="F19" s="105">
        <v>0.6</v>
      </c>
      <c r="G19" s="108">
        <v>1.4</v>
      </c>
      <c r="H19" s="108">
        <v>1.68</v>
      </c>
      <c r="I19" s="108">
        <v>2.23</v>
      </c>
      <c r="J19" s="109">
        <v>2.57</v>
      </c>
      <c r="K19" s="85"/>
      <c r="L19" s="39">
        <f t="shared" si="3"/>
        <v>0</v>
      </c>
      <c r="M19" s="85"/>
      <c r="N19" s="39">
        <f t="shared" si="45"/>
        <v>0</v>
      </c>
      <c r="O19" s="85"/>
      <c r="P19" s="39">
        <f t="shared" si="4"/>
        <v>0</v>
      </c>
      <c r="Q19" s="86"/>
      <c r="R19" s="39">
        <f t="shared" si="5"/>
        <v>0</v>
      </c>
      <c r="S19" s="41">
        <v>19</v>
      </c>
      <c r="T19" s="39">
        <f t="shared" si="6"/>
        <v>1801060.4639999999</v>
      </c>
      <c r="U19" s="85"/>
      <c r="V19" s="39">
        <f t="shared" si="7"/>
        <v>0</v>
      </c>
      <c r="W19" s="87"/>
      <c r="X19" s="39">
        <f t="shared" si="46"/>
        <v>0</v>
      </c>
      <c r="Y19" s="85"/>
      <c r="Z19" s="39">
        <f t="shared" si="8"/>
        <v>0</v>
      </c>
      <c r="AA19" s="85"/>
      <c r="AB19" s="39">
        <f t="shared" si="9"/>
        <v>0</v>
      </c>
      <c r="AC19" s="85"/>
      <c r="AD19" s="39">
        <f t="shared" si="10"/>
        <v>0</v>
      </c>
      <c r="AE19" s="85"/>
      <c r="AF19" s="39">
        <f t="shared" si="11"/>
        <v>0</v>
      </c>
      <c r="AG19" s="86"/>
      <c r="AH19" s="39">
        <f t="shared" si="12"/>
        <v>0</v>
      </c>
      <c r="AI19" s="87"/>
      <c r="AJ19" s="39">
        <f t="shared" si="13"/>
        <v>0</v>
      </c>
      <c r="AK19" s="85"/>
      <c r="AL19" s="39">
        <f t="shared" si="14"/>
        <v>0</v>
      </c>
      <c r="AM19" s="85"/>
      <c r="AN19" s="39">
        <f t="shared" si="15"/>
        <v>0</v>
      </c>
      <c r="AO19" s="85"/>
      <c r="AP19" s="39">
        <f t="shared" si="16"/>
        <v>0</v>
      </c>
      <c r="AQ19" s="85"/>
      <c r="AR19" s="39">
        <f t="shared" si="17"/>
        <v>0</v>
      </c>
      <c r="AS19" s="85"/>
      <c r="AT19" s="39">
        <f t="shared" si="18"/>
        <v>0</v>
      </c>
      <c r="AU19" s="85"/>
      <c r="AV19" s="39">
        <f t="shared" si="19"/>
        <v>0</v>
      </c>
      <c r="AW19" s="85"/>
      <c r="AX19" s="39">
        <f t="shared" si="20"/>
        <v>0</v>
      </c>
      <c r="AY19" s="85"/>
      <c r="AZ19" s="39">
        <f t="shared" si="21"/>
        <v>0</v>
      </c>
      <c r="BA19" s="85"/>
      <c r="BB19" s="39">
        <f t="shared" si="22"/>
        <v>0</v>
      </c>
      <c r="BC19" s="85"/>
      <c r="BD19" s="39">
        <f t="shared" si="23"/>
        <v>0</v>
      </c>
      <c r="BE19" s="85"/>
      <c r="BF19" s="39">
        <f t="shared" si="24"/>
        <v>0</v>
      </c>
      <c r="BG19" s="85"/>
      <c r="BH19" s="39">
        <f t="shared" si="25"/>
        <v>0</v>
      </c>
      <c r="BI19" s="85"/>
      <c r="BJ19" s="39">
        <f t="shared" si="26"/>
        <v>0</v>
      </c>
      <c r="BK19" s="85"/>
      <c r="BL19" s="39">
        <f t="shared" si="27"/>
        <v>0</v>
      </c>
      <c r="BM19" s="85"/>
      <c r="BN19" s="39">
        <f t="shared" si="28"/>
        <v>0</v>
      </c>
      <c r="BO19" s="85"/>
      <c r="BP19" s="39">
        <f t="shared" si="29"/>
        <v>0</v>
      </c>
      <c r="BQ19" s="86"/>
      <c r="BR19" s="39">
        <f t="shared" si="30"/>
        <v>0</v>
      </c>
      <c r="BS19" s="85"/>
      <c r="BT19" s="39">
        <f t="shared" si="31"/>
        <v>0</v>
      </c>
      <c r="BU19" s="85"/>
      <c r="BV19" s="39">
        <f t="shared" si="32"/>
        <v>0</v>
      </c>
      <c r="BW19" s="86"/>
      <c r="BX19" s="39">
        <f t="shared" si="33"/>
        <v>0</v>
      </c>
      <c r="BY19" s="85"/>
      <c r="BZ19" s="39">
        <f t="shared" si="34"/>
        <v>0</v>
      </c>
      <c r="CA19" s="85"/>
      <c r="CB19" s="39">
        <f t="shared" si="35"/>
        <v>0</v>
      </c>
      <c r="CC19" s="85"/>
      <c r="CD19" s="39">
        <f t="shared" si="36"/>
        <v>0</v>
      </c>
      <c r="CE19" s="85"/>
      <c r="CF19" s="39">
        <f t="shared" si="37"/>
        <v>0</v>
      </c>
      <c r="CG19" s="85"/>
      <c r="CH19" s="39">
        <f t="shared" si="38"/>
        <v>0</v>
      </c>
      <c r="CI19" s="86"/>
      <c r="CJ19" s="39">
        <f t="shared" si="39"/>
        <v>0</v>
      </c>
      <c r="CK19" s="85"/>
      <c r="CL19" s="39">
        <f t="shared" si="40"/>
        <v>0</v>
      </c>
      <c r="CM19" s="86"/>
      <c r="CN19" s="39">
        <f t="shared" si="41"/>
        <v>0</v>
      </c>
      <c r="CO19" s="85"/>
      <c r="CP19" s="39">
        <f t="shared" si="42"/>
        <v>0</v>
      </c>
      <c r="CQ19" s="39"/>
      <c r="CR19" s="39"/>
      <c r="CS19" s="44">
        <f t="shared" si="47"/>
        <v>19</v>
      </c>
      <c r="CT19" s="44">
        <f t="shared" si="43"/>
        <v>1801060.4639999999</v>
      </c>
      <c r="CU19" s="79">
        <f t="shared" si="44"/>
        <v>11.4</v>
      </c>
    </row>
    <row r="20" spans="1:99" s="97" customFormat="1" ht="15.75" x14ac:dyDescent="0.25">
      <c r="A20" s="106"/>
      <c r="B20" s="104" t="s">
        <v>128</v>
      </c>
      <c r="C20" s="58" t="s">
        <v>129</v>
      </c>
      <c r="D20" s="34">
        <v>11480</v>
      </c>
      <c r="E20" s="110">
        <v>9.83</v>
      </c>
      <c r="F20" s="105">
        <v>0.6</v>
      </c>
      <c r="G20" s="108">
        <v>1.4</v>
      </c>
      <c r="H20" s="108">
        <v>1.68</v>
      </c>
      <c r="I20" s="108">
        <v>2.23</v>
      </c>
      <c r="J20" s="109">
        <v>2.57</v>
      </c>
      <c r="K20" s="85"/>
      <c r="L20" s="39"/>
      <c r="M20" s="85"/>
      <c r="N20" s="39"/>
      <c r="O20" s="85"/>
      <c r="P20" s="39"/>
      <c r="Q20" s="86"/>
      <c r="R20" s="39"/>
      <c r="S20" s="41"/>
      <c r="T20" s="39">
        <f t="shared" si="6"/>
        <v>0</v>
      </c>
      <c r="U20" s="85"/>
      <c r="V20" s="39"/>
      <c r="W20" s="87"/>
      <c r="X20" s="39"/>
      <c r="Y20" s="85"/>
      <c r="Z20" s="39"/>
      <c r="AA20" s="85"/>
      <c r="AB20" s="39"/>
      <c r="AC20" s="85"/>
      <c r="AD20" s="39"/>
      <c r="AE20" s="85"/>
      <c r="AF20" s="39"/>
      <c r="AG20" s="86"/>
      <c r="AH20" s="39"/>
      <c r="AI20" s="87"/>
      <c r="AJ20" s="39"/>
      <c r="AK20" s="85"/>
      <c r="AL20" s="39"/>
      <c r="AM20" s="85"/>
      <c r="AN20" s="39"/>
      <c r="AO20" s="85"/>
      <c r="AP20" s="39"/>
      <c r="AQ20" s="85"/>
      <c r="AR20" s="39"/>
      <c r="AS20" s="85"/>
      <c r="AT20" s="39"/>
      <c r="AU20" s="85"/>
      <c r="AV20" s="39"/>
      <c r="AW20" s="85"/>
      <c r="AX20" s="39"/>
      <c r="AY20" s="85"/>
      <c r="AZ20" s="39"/>
      <c r="BA20" s="85"/>
      <c r="BB20" s="39"/>
      <c r="BC20" s="85"/>
      <c r="BD20" s="39"/>
      <c r="BE20" s="85"/>
      <c r="BF20" s="39"/>
      <c r="BG20" s="85"/>
      <c r="BH20" s="39"/>
      <c r="BI20" s="85"/>
      <c r="BJ20" s="39"/>
      <c r="BK20" s="85"/>
      <c r="BL20" s="39"/>
      <c r="BM20" s="85"/>
      <c r="BN20" s="39"/>
      <c r="BO20" s="85"/>
      <c r="BP20" s="39"/>
      <c r="BQ20" s="86"/>
      <c r="BR20" s="39"/>
      <c r="BS20" s="85"/>
      <c r="BT20" s="39"/>
      <c r="BU20" s="85"/>
      <c r="BV20" s="39"/>
      <c r="BW20" s="86"/>
      <c r="BX20" s="39"/>
      <c r="BY20" s="85"/>
      <c r="BZ20" s="39"/>
      <c r="CA20" s="85"/>
      <c r="CB20" s="39"/>
      <c r="CC20" s="85"/>
      <c r="CD20" s="39"/>
      <c r="CE20" s="85"/>
      <c r="CF20" s="39"/>
      <c r="CG20" s="85"/>
      <c r="CH20" s="39"/>
      <c r="CI20" s="86"/>
      <c r="CJ20" s="39"/>
      <c r="CK20" s="85"/>
      <c r="CL20" s="39"/>
      <c r="CM20" s="86"/>
      <c r="CN20" s="39"/>
      <c r="CO20" s="85"/>
      <c r="CP20" s="39"/>
      <c r="CQ20" s="39"/>
      <c r="CR20" s="39"/>
      <c r="CS20" s="44">
        <f t="shared" si="47"/>
        <v>0</v>
      </c>
      <c r="CT20" s="44">
        <f t="shared" si="43"/>
        <v>0</v>
      </c>
      <c r="CU20" s="79"/>
    </row>
    <row r="21" spans="1:99" s="97" customFormat="1" ht="45" x14ac:dyDescent="0.25">
      <c r="A21" s="106"/>
      <c r="B21" s="104" t="s">
        <v>130</v>
      </c>
      <c r="C21" s="58" t="s">
        <v>131</v>
      </c>
      <c r="D21" s="34">
        <v>11480</v>
      </c>
      <c r="E21" s="110">
        <v>9.83</v>
      </c>
      <c r="F21" s="105">
        <v>0.19</v>
      </c>
      <c r="G21" s="108">
        <v>1.4</v>
      </c>
      <c r="H21" s="108">
        <v>1.68</v>
      </c>
      <c r="I21" s="108">
        <v>2.23</v>
      </c>
      <c r="J21" s="109">
        <v>2.57</v>
      </c>
      <c r="K21" s="85"/>
      <c r="L21" s="39"/>
      <c r="M21" s="85"/>
      <c r="N21" s="39"/>
      <c r="O21" s="85"/>
      <c r="P21" s="39"/>
      <c r="Q21" s="86"/>
      <c r="R21" s="39"/>
      <c r="S21" s="41">
        <v>334</v>
      </c>
      <c r="T21" s="39">
        <f t="shared" si="6"/>
        <v>10025903.249600001</v>
      </c>
      <c r="U21" s="85"/>
      <c r="V21" s="39"/>
      <c r="W21" s="87"/>
      <c r="X21" s="39"/>
      <c r="Y21" s="85"/>
      <c r="Z21" s="39"/>
      <c r="AA21" s="85"/>
      <c r="AB21" s="39"/>
      <c r="AC21" s="85"/>
      <c r="AD21" s="39"/>
      <c r="AE21" s="85"/>
      <c r="AF21" s="39"/>
      <c r="AG21" s="86"/>
      <c r="AH21" s="39"/>
      <c r="AI21" s="87"/>
      <c r="AJ21" s="39"/>
      <c r="AK21" s="85"/>
      <c r="AL21" s="39"/>
      <c r="AM21" s="85"/>
      <c r="AN21" s="39"/>
      <c r="AO21" s="85"/>
      <c r="AP21" s="39"/>
      <c r="AQ21" s="85"/>
      <c r="AR21" s="39"/>
      <c r="AS21" s="85"/>
      <c r="AT21" s="39"/>
      <c r="AU21" s="85"/>
      <c r="AV21" s="39"/>
      <c r="AW21" s="85"/>
      <c r="AX21" s="39"/>
      <c r="AY21" s="85"/>
      <c r="AZ21" s="39"/>
      <c r="BA21" s="85"/>
      <c r="BB21" s="39"/>
      <c r="BC21" s="85"/>
      <c r="BD21" s="39"/>
      <c r="BE21" s="85"/>
      <c r="BF21" s="39"/>
      <c r="BG21" s="85"/>
      <c r="BH21" s="39"/>
      <c r="BI21" s="85"/>
      <c r="BJ21" s="39"/>
      <c r="BK21" s="85"/>
      <c r="BL21" s="39"/>
      <c r="BM21" s="85"/>
      <c r="BN21" s="39"/>
      <c r="BO21" s="85"/>
      <c r="BP21" s="39"/>
      <c r="BQ21" s="86"/>
      <c r="BR21" s="39"/>
      <c r="BS21" s="85"/>
      <c r="BT21" s="39"/>
      <c r="BU21" s="85"/>
      <c r="BV21" s="39"/>
      <c r="BW21" s="86"/>
      <c r="BX21" s="39"/>
      <c r="BY21" s="85"/>
      <c r="BZ21" s="39"/>
      <c r="CA21" s="85"/>
      <c r="CB21" s="39"/>
      <c r="CC21" s="85"/>
      <c r="CD21" s="39"/>
      <c r="CE21" s="85"/>
      <c r="CF21" s="39"/>
      <c r="CG21" s="85"/>
      <c r="CH21" s="39"/>
      <c r="CI21" s="86"/>
      <c r="CJ21" s="39"/>
      <c r="CK21" s="85"/>
      <c r="CL21" s="39"/>
      <c r="CM21" s="86"/>
      <c r="CN21" s="39"/>
      <c r="CO21" s="85"/>
      <c r="CP21" s="39"/>
      <c r="CQ21" s="39"/>
      <c r="CR21" s="39"/>
      <c r="CS21" s="44">
        <f t="shared" si="47"/>
        <v>334</v>
      </c>
      <c r="CT21" s="44">
        <f t="shared" si="43"/>
        <v>10025903.249600001</v>
      </c>
      <c r="CU21" s="79"/>
    </row>
    <row r="22" spans="1:99" s="1" customFormat="1" ht="30" x14ac:dyDescent="0.25">
      <c r="A22" s="28"/>
      <c r="B22" s="28">
        <v>6</v>
      </c>
      <c r="C22" s="33" t="s">
        <v>132</v>
      </c>
      <c r="D22" s="34">
        <v>11480</v>
      </c>
      <c r="E22" s="34">
        <v>0.33</v>
      </c>
      <c r="F22" s="36">
        <v>1</v>
      </c>
      <c r="G22" s="34">
        <v>1.4</v>
      </c>
      <c r="H22" s="34">
        <v>1.68</v>
      </c>
      <c r="I22" s="34">
        <v>2.23</v>
      </c>
      <c r="J22" s="37">
        <v>2.57</v>
      </c>
      <c r="K22" s="38">
        <v>0</v>
      </c>
      <c r="L22" s="39">
        <f t="shared" si="3"/>
        <v>0</v>
      </c>
      <c r="M22" s="38">
        <v>0</v>
      </c>
      <c r="N22" s="39">
        <f t="shared" si="45"/>
        <v>0</v>
      </c>
      <c r="O22" s="38">
        <v>0</v>
      </c>
      <c r="P22" s="39">
        <f t="shared" si="4"/>
        <v>0</v>
      </c>
      <c r="Q22" s="40">
        <v>0</v>
      </c>
      <c r="R22" s="39">
        <f t="shared" si="5"/>
        <v>0</v>
      </c>
      <c r="S22" s="38">
        <v>0</v>
      </c>
      <c r="T22" s="39">
        <f t="shared" si="6"/>
        <v>0</v>
      </c>
      <c r="U22" s="38"/>
      <c r="V22" s="39">
        <f t="shared" si="7"/>
        <v>0</v>
      </c>
      <c r="W22" s="41"/>
      <c r="X22" s="39">
        <f t="shared" si="46"/>
        <v>0</v>
      </c>
      <c r="Y22" s="38">
        <v>0</v>
      </c>
      <c r="Z22" s="39">
        <f t="shared" si="8"/>
        <v>0</v>
      </c>
      <c r="AA22" s="38">
        <v>0</v>
      </c>
      <c r="AB22" s="39">
        <f t="shared" si="9"/>
        <v>0</v>
      </c>
      <c r="AC22" s="38">
        <v>0</v>
      </c>
      <c r="AD22" s="39">
        <f t="shared" si="10"/>
        <v>0</v>
      </c>
      <c r="AE22" s="38">
        <v>0</v>
      </c>
      <c r="AF22" s="39">
        <f t="shared" si="11"/>
        <v>0</v>
      </c>
      <c r="AG22" s="40"/>
      <c r="AH22" s="39">
        <f t="shared" si="12"/>
        <v>0</v>
      </c>
      <c r="AI22" s="41"/>
      <c r="AJ22" s="39">
        <f t="shared" si="13"/>
        <v>0</v>
      </c>
      <c r="AK22" s="38">
        <v>230</v>
      </c>
      <c r="AL22" s="39">
        <f t="shared" si="14"/>
        <v>1219864.7999999998</v>
      </c>
      <c r="AM22" s="38">
        <v>0</v>
      </c>
      <c r="AN22" s="39">
        <f t="shared" si="15"/>
        <v>0</v>
      </c>
      <c r="AO22" s="38">
        <v>0</v>
      </c>
      <c r="AP22" s="39">
        <f t="shared" si="16"/>
        <v>0</v>
      </c>
      <c r="AQ22" s="38"/>
      <c r="AR22" s="39">
        <f t="shared" si="17"/>
        <v>0</v>
      </c>
      <c r="AS22" s="38"/>
      <c r="AT22" s="39">
        <f t="shared" si="18"/>
        <v>0</v>
      </c>
      <c r="AU22" s="38"/>
      <c r="AV22" s="39">
        <f t="shared" si="19"/>
        <v>0</v>
      </c>
      <c r="AW22" s="38"/>
      <c r="AX22" s="39">
        <f t="shared" si="20"/>
        <v>0</v>
      </c>
      <c r="AY22" s="38">
        <v>140</v>
      </c>
      <c r="AZ22" s="39">
        <f t="shared" si="21"/>
        <v>742526.39999999991</v>
      </c>
      <c r="BA22" s="38">
        <v>0</v>
      </c>
      <c r="BB22" s="39">
        <f t="shared" si="22"/>
        <v>0</v>
      </c>
      <c r="BC22" s="38">
        <v>0</v>
      </c>
      <c r="BD22" s="39">
        <f t="shared" si="23"/>
        <v>0</v>
      </c>
      <c r="BE22" s="38"/>
      <c r="BF22" s="39">
        <f t="shared" si="24"/>
        <v>0</v>
      </c>
      <c r="BG22" s="38"/>
      <c r="BH22" s="39">
        <f t="shared" si="25"/>
        <v>0</v>
      </c>
      <c r="BI22" s="38">
        <v>0</v>
      </c>
      <c r="BJ22" s="39">
        <f t="shared" si="26"/>
        <v>0</v>
      </c>
      <c r="BK22" s="38">
        <v>0</v>
      </c>
      <c r="BL22" s="39">
        <f t="shared" si="27"/>
        <v>0</v>
      </c>
      <c r="BM22" s="38">
        <v>0</v>
      </c>
      <c r="BN22" s="39">
        <f t="shared" si="28"/>
        <v>0</v>
      </c>
      <c r="BO22" s="38">
        <v>0</v>
      </c>
      <c r="BP22" s="39">
        <f t="shared" si="29"/>
        <v>0</v>
      </c>
      <c r="BQ22" s="40">
        <v>0</v>
      </c>
      <c r="BR22" s="39">
        <f t="shared" si="30"/>
        <v>0</v>
      </c>
      <c r="BS22" s="38"/>
      <c r="BT22" s="39">
        <f t="shared" si="31"/>
        <v>0</v>
      </c>
      <c r="BU22" s="38">
        <v>160</v>
      </c>
      <c r="BV22" s="39">
        <f t="shared" si="32"/>
        <v>1018321.9199999999</v>
      </c>
      <c r="BW22" s="40"/>
      <c r="BX22" s="39">
        <f t="shared" si="33"/>
        <v>0</v>
      </c>
      <c r="BY22" s="38">
        <v>45</v>
      </c>
      <c r="BZ22" s="39">
        <f t="shared" si="34"/>
        <v>286403.03999999998</v>
      </c>
      <c r="CA22" s="38">
        <v>0</v>
      </c>
      <c r="CB22" s="39">
        <f t="shared" si="35"/>
        <v>0</v>
      </c>
      <c r="CC22" s="38">
        <v>3</v>
      </c>
      <c r="CD22" s="39">
        <f t="shared" si="36"/>
        <v>19093.536</v>
      </c>
      <c r="CE22" s="38"/>
      <c r="CF22" s="39">
        <f t="shared" si="37"/>
        <v>0</v>
      </c>
      <c r="CG22" s="38"/>
      <c r="CH22" s="39">
        <f t="shared" si="38"/>
        <v>0</v>
      </c>
      <c r="CI22" s="40"/>
      <c r="CJ22" s="39">
        <f t="shared" si="39"/>
        <v>0</v>
      </c>
      <c r="CK22" s="38">
        <v>0</v>
      </c>
      <c r="CL22" s="39">
        <f t="shared" si="40"/>
        <v>0</v>
      </c>
      <c r="CM22" s="40">
        <v>0</v>
      </c>
      <c r="CN22" s="39">
        <f t="shared" si="41"/>
        <v>0</v>
      </c>
      <c r="CO22" s="38"/>
      <c r="CP22" s="39">
        <f t="shared" si="42"/>
        <v>0</v>
      </c>
      <c r="CQ22" s="39"/>
      <c r="CR22" s="39">
        <f>CQ22*D22*E22*F22</f>
        <v>0</v>
      </c>
      <c r="CS22" s="44">
        <f t="shared" si="43"/>
        <v>578</v>
      </c>
      <c r="CT22" s="44">
        <f t="shared" si="43"/>
        <v>3286209.6959999995</v>
      </c>
      <c r="CU22" s="79">
        <f t="shared" si="44"/>
        <v>578</v>
      </c>
    </row>
    <row r="23" spans="1:99" s="1" customFormat="1" ht="26.25" customHeight="1" x14ac:dyDescent="0.25">
      <c r="A23" s="28"/>
      <c r="B23" s="28">
        <v>7</v>
      </c>
      <c r="C23" s="33" t="s">
        <v>133</v>
      </c>
      <c r="D23" s="34">
        <v>11480</v>
      </c>
      <c r="E23" s="34">
        <v>1.04</v>
      </c>
      <c r="F23" s="36">
        <v>1</v>
      </c>
      <c r="G23" s="34">
        <v>1.4</v>
      </c>
      <c r="H23" s="34">
        <v>1.68</v>
      </c>
      <c r="I23" s="34">
        <v>2.23</v>
      </c>
      <c r="J23" s="37">
        <v>2.57</v>
      </c>
      <c r="K23" s="60"/>
      <c r="L23" s="39">
        <f t="shared" si="3"/>
        <v>0</v>
      </c>
      <c r="M23" s="60"/>
      <c r="N23" s="39">
        <f t="shared" si="45"/>
        <v>0</v>
      </c>
      <c r="O23" s="60"/>
      <c r="P23" s="39">
        <f t="shared" si="4"/>
        <v>0</v>
      </c>
      <c r="Q23" s="61"/>
      <c r="R23" s="39">
        <f t="shared" si="5"/>
        <v>0</v>
      </c>
      <c r="S23" s="60"/>
      <c r="T23" s="39">
        <f t="shared" si="6"/>
        <v>0</v>
      </c>
      <c r="U23" s="60"/>
      <c r="V23" s="39">
        <f t="shared" si="7"/>
        <v>0</v>
      </c>
      <c r="W23" s="41"/>
      <c r="X23" s="39">
        <f t="shared" si="46"/>
        <v>0</v>
      </c>
      <c r="Y23" s="60"/>
      <c r="Z23" s="39">
        <f t="shared" si="8"/>
        <v>0</v>
      </c>
      <c r="AA23" s="60"/>
      <c r="AB23" s="39">
        <f t="shared" si="9"/>
        <v>0</v>
      </c>
      <c r="AC23" s="60">
        <v>100</v>
      </c>
      <c r="AD23" s="39">
        <f t="shared" si="10"/>
        <v>1671488</v>
      </c>
      <c r="AE23" s="60"/>
      <c r="AF23" s="39">
        <f t="shared" si="11"/>
        <v>0</v>
      </c>
      <c r="AG23" s="61"/>
      <c r="AH23" s="39">
        <f t="shared" si="12"/>
        <v>0</v>
      </c>
      <c r="AI23" s="41"/>
      <c r="AJ23" s="39">
        <f t="shared" si="13"/>
        <v>0</v>
      </c>
      <c r="AK23" s="60">
        <v>470</v>
      </c>
      <c r="AL23" s="39">
        <f t="shared" si="14"/>
        <v>7855993.5999999996</v>
      </c>
      <c r="AM23" s="60"/>
      <c r="AN23" s="39">
        <f t="shared" si="15"/>
        <v>0</v>
      </c>
      <c r="AO23" s="60"/>
      <c r="AP23" s="39">
        <f t="shared" si="16"/>
        <v>0</v>
      </c>
      <c r="AQ23" s="60"/>
      <c r="AR23" s="39">
        <f t="shared" si="17"/>
        <v>0</v>
      </c>
      <c r="AS23" s="38"/>
      <c r="AT23" s="39">
        <f t="shared" si="18"/>
        <v>0</v>
      </c>
      <c r="AU23" s="60"/>
      <c r="AV23" s="39">
        <f t="shared" si="19"/>
        <v>0</v>
      </c>
      <c r="AW23" s="60"/>
      <c r="AX23" s="39">
        <f t="shared" si="20"/>
        <v>0</v>
      </c>
      <c r="AY23" s="60"/>
      <c r="AZ23" s="39">
        <f t="shared" si="21"/>
        <v>0</v>
      </c>
      <c r="BA23" s="60"/>
      <c r="BB23" s="39">
        <f t="shared" si="22"/>
        <v>0</v>
      </c>
      <c r="BC23" s="60"/>
      <c r="BD23" s="39">
        <f t="shared" si="23"/>
        <v>0</v>
      </c>
      <c r="BE23" s="60"/>
      <c r="BF23" s="39">
        <f t="shared" si="24"/>
        <v>0</v>
      </c>
      <c r="BG23" s="60"/>
      <c r="BH23" s="39">
        <f t="shared" si="25"/>
        <v>0</v>
      </c>
      <c r="BI23" s="60"/>
      <c r="BJ23" s="39">
        <f t="shared" si="26"/>
        <v>0</v>
      </c>
      <c r="BK23" s="60"/>
      <c r="BL23" s="39">
        <f t="shared" si="27"/>
        <v>0</v>
      </c>
      <c r="BM23" s="60"/>
      <c r="BN23" s="39">
        <f t="shared" si="28"/>
        <v>0</v>
      </c>
      <c r="BO23" s="60"/>
      <c r="BP23" s="39">
        <f t="shared" si="29"/>
        <v>0</v>
      </c>
      <c r="BQ23" s="61"/>
      <c r="BR23" s="39">
        <f t="shared" si="30"/>
        <v>0</v>
      </c>
      <c r="BS23" s="60"/>
      <c r="BT23" s="39">
        <f t="shared" si="31"/>
        <v>0</v>
      </c>
      <c r="BU23" s="60"/>
      <c r="BV23" s="39">
        <f t="shared" si="32"/>
        <v>0</v>
      </c>
      <c r="BW23" s="61"/>
      <c r="BX23" s="39">
        <f t="shared" si="33"/>
        <v>0</v>
      </c>
      <c r="BY23" s="60"/>
      <c r="BZ23" s="39">
        <f t="shared" si="34"/>
        <v>0</v>
      </c>
      <c r="CA23" s="60"/>
      <c r="CB23" s="39">
        <f t="shared" si="35"/>
        <v>0</v>
      </c>
      <c r="CC23" s="60"/>
      <c r="CD23" s="39">
        <f t="shared" si="36"/>
        <v>0</v>
      </c>
      <c r="CE23" s="60"/>
      <c r="CF23" s="39">
        <f t="shared" si="37"/>
        <v>0</v>
      </c>
      <c r="CG23" s="60"/>
      <c r="CH23" s="39">
        <f t="shared" si="38"/>
        <v>0</v>
      </c>
      <c r="CI23" s="61"/>
      <c r="CJ23" s="39">
        <f t="shared" si="39"/>
        <v>0</v>
      </c>
      <c r="CK23" s="60"/>
      <c r="CL23" s="39">
        <f t="shared" si="40"/>
        <v>0</v>
      </c>
      <c r="CM23" s="61"/>
      <c r="CN23" s="39">
        <f t="shared" si="41"/>
        <v>0</v>
      </c>
      <c r="CO23" s="60"/>
      <c r="CP23" s="39">
        <f t="shared" si="42"/>
        <v>0</v>
      </c>
      <c r="CQ23" s="39"/>
      <c r="CR23" s="39">
        <f>CQ23*D23*E23*F23</f>
        <v>0</v>
      </c>
      <c r="CS23" s="44">
        <f t="shared" si="43"/>
        <v>570</v>
      </c>
      <c r="CT23" s="44">
        <f t="shared" si="43"/>
        <v>9527481.5999999996</v>
      </c>
      <c r="CU23" s="79">
        <f t="shared" si="44"/>
        <v>570</v>
      </c>
    </row>
    <row r="24" spans="1:99" s="98" customFormat="1" x14ac:dyDescent="0.25">
      <c r="A24" s="134">
        <v>3</v>
      </c>
      <c r="B24" s="134"/>
      <c r="C24" s="135" t="s">
        <v>134</v>
      </c>
      <c r="D24" s="136">
        <v>11480</v>
      </c>
      <c r="E24" s="137">
        <v>0.98</v>
      </c>
      <c r="F24" s="130">
        <v>1</v>
      </c>
      <c r="G24" s="138"/>
      <c r="H24" s="111"/>
      <c r="I24" s="111"/>
      <c r="J24" s="112">
        <v>2.57</v>
      </c>
      <c r="K24" s="88">
        <f>K25</f>
        <v>0</v>
      </c>
      <c r="L24" s="88">
        <f>L25</f>
        <v>0</v>
      </c>
      <c r="M24" s="88">
        <f t="shared" ref="M24:BX24" si="48">M25</f>
        <v>0</v>
      </c>
      <c r="N24" s="88">
        <f t="shared" si="48"/>
        <v>0</v>
      </c>
      <c r="O24" s="88">
        <f t="shared" si="48"/>
        <v>0</v>
      </c>
      <c r="P24" s="88">
        <f t="shared" si="48"/>
        <v>0</v>
      </c>
      <c r="Q24" s="89">
        <f t="shared" si="48"/>
        <v>0</v>
      </c>
      <c r="R24" s="88">
        <f t="shared" si="48"/>
        <v>0</v>
      </c>
      <c r="S24" s="88">
        <f t="shared" si="48"/>
        <v>0</v>
      </c>
      <c r="T24" s="88">
        <f t="shared" si="48"/>
        <v>0</v>
      </c>
      <c r="U24" s="88">
        <f t="shared" si="48"/>
        <v>0</v>
      </c>
      <c r="V24" s="88">
        <f t="shared" si="48"/>
        <v>0</v>
      </c>
      <c r="W24" s="88">
        <f t="shared" si="48"/>
        <v>0</v>
      </c>
      <c r="X24" s="88">
        <f t="shared" si="48"/>
        <v>0</v>
      </c>
      <c r="Y24" s="88">
        <f t="shared" si="48"/>
        <v>0</v>
      </c>
      <c r="Z24" s="88">
        <f t="shared" si="48"/>
        <v>0</v>
      </c>
      <c r="AA24" s="88">
        <f t="shared" si="48"/>
        <v>0</v>
      </c>
      <c r="AB24" s="88">
        <f t="shared" si="48"/>
        <v>0</v>
      </c>
      <c r="AC24" s="139">
        <f>AC25</f>
        <v>0</v>
      </c>
      <c r="AD24" s="139">
        <f>AD25</f>
        <v>0</v>
      </c>
      <c r="AE24" s="88">
        <f t="shared" si="48"/>
        <v>0</v>
      </c>
      <c r="AF24" s="88">
        <f t="shared" si="48"/>
        <v>0</v>
      </c>
      <c r="AG24" s="89">
        <f t="shared" si="48"/>
        <v>0</v>
      </c>
      <c r="AH24" s="88">
        <f t="shared" si="48"/>
        <v>0</v>
      </c>
      <c r="AI24" s="88">
        <f t="shared" si="48"/>
        <v>1</v>
      </c>
      <c r="AJ24" s="88">
        <f t="shared" si="48"/>
        <v>15750.559999999998</v>
      </c>
      <c r="AK24" s="88">
        <f>AK25</f>
        <v>0</v>
      </c>
      <c r="AL24" s="88">
        <f>AL25</f>
        <v>0</v>
      </c>
      <c r="AM24" s="139">
        <f t="shared" si="48"/>
        <v>0</v>
      </c>
      <c r="AN24" s="139">
        <f t="shared" si="48"/>
        <v>0</v>
      </c>
      <c r="AO24" s="88">
        <f t="shared" si="48"/>
        <v>0</v>
      </c>
      <c r="AP24" s="88">
        <f t="shared" si="48"/>
        <v>0</v>
      </c>
      <c r="AQ24" s="88">
        <f t="shared" si="48"/>
        <v>0</v>
      </c>
      <c r="AR24" s="88">
        <f t="shared" si="48"/>
        <v>0</v>
      </c>
      <c r="AS24" s="88">
        <f t="shared" si="48"/>
        <v>0</v>
      </c>
      <c r="AT24" s="88">
        <f t="shared" si="48"/>
        <v>0</v>
      </c>
      <c r="AU24" s="88">
        <f t="shared" si="48"/>
        <v>0</v>
      </c>
      <c r="AV24" s="88">
        <f t="shared" si="48"/>
        <v>0</v>
      </c>
      <c r="AW24" s="88">
        <f t="shared" si="48"/>
        <v>7</v>
      </c>
      <c r="AX24" s="88">
        <f t="shared" si="48"/>
        <v>110253.92</v>
      </c>
      <c r="AY24" s="88">
        <f t="shared" si="48"/>
        <v>0</v>
      </c>
      <c r="AZ24" s="88">
        <f t="shared" si="48"/>
        <v>0</v>
      </c>
      <c r="BA24" s="88">
        <f t="shared" si="48"/>
        <v>0</v>
      </c>
      <c r="BB24" s="88">
        <f t="shared" si="48"/>
        <v>0</v>
      </c>
      <c r="BC24" s="88">
        <f t="shared" si="48"/>
        <v>0</v>
      </c>
      <c r="BD24" s="88">
        <f t="shared" si="48"/>
        <v>0</v>
      </c>
      <c r="BE24" s="88">
        <f t="shared" si="48"/>
        <v>0</v>
      </c>
      <c r="BF24" s="88">
        <f t="shared" si="48"/>
        <v>0</v>
      </c>
      <c r="BG24" s="88">
        <f t="shared" si="48"/>
        <v>1</v>
      </c>
      <c r="BH24" s="88">
        <f t="shared" si="48"/>
        <v>15750.559999999998</v>
      </c>
      <c r="BI24" s="88">
        <f t="shared" si="48"/>
        <v>0</v>
      </c>
      <c r="BJ24" s="88">
        <f t="shared" si="48"/>
        <v>0</v>
      </c>
      <c r="BK24" s="88">
        <f>BK25</f>
        <v>0</v>
      </c>
      <c r="BL24" s="88">
        <f>BL25</f>
        <v>0</v>
      </c>
      <c r="BM24" s="88">
        <f>BM25</f>
        <v>0</v>
      </c>
      <c r="BN24" s="88">
        <f>BN25</f>
        <v>0</v>
      </c>
      <c r="BO24" s="88">
        <f t="shared" si="48"/>
        <v>0</v>
      </c>
      <c r="BP24" s="88">
        <f t="shared" si="48"/>
        <v>0</v>
      </c>
      <c r="BQ24" s="89">
        <f t="shared" si="48"/>
        <v>0</v>
      </c>
      <c r="BR24" s="88">
        <f t="shared" si="48"/>
        <v>0</v>
      </c>
      <c r="BS24" s="88">
        <f t="shared" si="48"/>
        <v>7</v>
      </c>
      <c r="BT24" s="88">
        <f t="shared" si="48"/>
        <v>132304.704</v>
      </c>
      <c r="BU24" s="88">
        <f t="shared" si="48"/>
        <v>4</v>
      </c>
      <c r="BV24" s="88">
        <f t="shared" si="48"/>
        <v>75602.687999999995</v>
      </c>
      <c r="BW24" s="89">
        <f t="shared" si="48"/>
        <v>0</v>
      </c>
      <c r="BX24" s="88">
        <f t="shared" si="48"/>
        <v>0</v>
      </c>
      <c r="BY24" s="88">
        <f t="shared" ref="BY24:CT24" si="49">BY25</f>
        <v>3</v>
      </c>
      <c r="BZ24" s="88">
        <f t="shared" si="49"/>
        <v>56702.015999999996</v>
      </c>
      <c r="CA24" s="88">
        <f t="shared" si="49"/>
        <v>0</v>
      </c>
      <c r="CB24" s="88">
        <f t="shared" si="49"/>
        <v>0</v>
      </c>
      <c r="CC24" s="88">
        <f t="shared" si="49"/>
        <v>3</v>
      </c>
      <c r="CD24" s="88">
        <f t="shared" si="49"/>
        <v>56702.015999999996</v>
      </c>
      <c r="CE24" s="88">
        <f t="shared" si="49"/>
        <v>0</v>
      </c>
      <c r="CF24" s="88">
        <f t="shared" si="49"/>
        <v>0</v>
      </c>
      <c r="CG24" s="88">
        <f t="shared" si="49"/>
        <v>0</v>
      </c>
      <c r="CH24" s="88">
        <f t="shared" si="49"/>
        <v>0</v>
      </c>
      <c r="CI24" s="89">
        <f t="shared" si="49"/>
        <v>0</v>
      </c>
      <c r="CJ24" s="88">
        <f t="shared" si="49"/>
        <v>0</v>
      </c>
      <c r="CK24" s="88">
        <f t="shared" si="49"/>
        <v>0</v>
      </c>
      <c r="CL24" s="88">
        <f t="shared" si="49"/>
        <v>0</v>
      </c>
      <c r="CM24" s="89">
        <v>1</v>
      </c>
      <c r="CN24" s="88">
        <f t="shared" si="49"/>
        <v>25088.392</v>
      </c>
      <c r="CO24" s="88">
        <f t="shared" si="49"/>
        <v>0</v>
      </c>
      <c r="CP24" s="88">
        <f t="shared" si="49"/>
        <v>0</v>
      </c>
      <c r="CQ24" s="88">
        <f t="shared" si="49"/>
        <v>0</v>
      </c>
      <c r="CR24" s="88">
        <f t="shared" si="49"/>
        <v>0</v>
      </c>
      <c r="CS24" s="88">
        <f t="shared" si="49"/>
        <v>27</v>
      </c>
      <c r="CT24" s="88">
        <f t="shared" si="49"/>
        <v>488154.85599999997</v>
      </c>
      <c r="CU24" s="79"/>
    </row>
    <row r="25" spans="1:99" s="1" customFormat="1" ht="30" x14ac:dyDescent="0.25">
      <c r="A25" s="28"/>
      <c r="B25" s="28">
        <v>8</v>
      </c>
      <c r="C25" s="58" t="s">
        <v>135</v>
      </c>
      <c r="D25" s="34">
        <v>11480</v>
      </c>
      <c r="E25" s="62">
        <v>0.98</v>
      </c>
      <c r="F25" s="36">
        <v>1</v>
      </c>
      <c r="G25" s="34">
        <v>1.4</v>
      </c>
      <c r="H25" s="34">
        <v>1.68</v>
      </c>
      <c r="I25" s="34">
        <v>2.23</v>
      </c>
      <c r="J25" s="37">
        <v>2.57</v>
      </c>
      <c r="K25" s="63"/>
      <c r="L25" s="39">
        <f>SUM(K25*$D25*$E25*$F25*$G25*$L$8)</f>
        <v>0</v>
      </c>
      <c r="M25" s="63"/>
      <c r="N25" s="39">
        <f t="shared" si="45"/>
        <v>0</v>
      </c>
      <c r="O25" s="63"/>
      <c r="P25" s="39">
        <f>SUM(O25*$D25*$E25*$F25*$G25*$P$8)</f>
        <v>0</v>
      </c>
      <c r="Q25" s="64"/>
      <c r="R25" s="39">
        <f>SUM(Q25*$D25*$E25*$F25*$G25*$R$8)</f>
        <v>0</v>
      </c>
      <c r="S25" s="63"/>
      <c r="T25" s="39">
        <f>SUM(S25*$D25*$E25*$F25*$G25*$T$8)</f>
        <v>0</v>
      </c>
      <c r="U25" s="38"/>
      <c r="V25" s="39">
        <f>SUM(U25*$D25*$E25*$F25*$G25*$V$8)</f>
        <v>0</v>
      </c>
      <c r="W25" s="41"/>
      <c r="X25" s="39">
        <f t="shared" si="46"/>
        <v>0</v>
      </c>
      <c r="Y25" s="63"/>
      <c r="Z25" s="39">
        <f>SUM(Y25*$D25*$E25*$F25*$G25*$Z$8)</f>
        <v>0</v>
      </c>
      <c r="AA25" s="63"/>
      <c r="AB25" s="39">
        <f>SUM(AA25*$D25*$E25*$F25*$G25*$AB$8)</f>
        <v>0</v>
      </c>
      <c r="AC25" s="63"/>
      <c r="AD25" s="39">
        <f>SUM(AC25*$D25*$E25*$F25*$G25*$AD$8)</f>
        <v>0</v>
      </c>
      <c r="AE25" s="63"/>
      <c r="AF25" s="39">
        <f>AE25*$D25*$E25*$F25*$H25*$AF$8</f>
        <v>0</v>
      </c>
      <c r="AG25" s="64"/>
      <c r="AH25" s="39">
        <f>AG25*$D25*$E25*$F25*$H25*$AH$8</f>
        <v>0</v>
      </c>
      <c r="AI25" s="41">
        <v>1</v>
      </c>
      <c r="AJ25" s="39">
        <f>SUM(AI25*$D25*$E25*$F25*$G25*$AJ$8)</f>
        <v>15750.559999999998</v>
      </c>
      <c r="AK25" s="63"/>
      <c r="AL25" s="39">
        <f>SUM(AK25*$D25*$E25*$F25*$G25*$AL$8)</f>
        <v>0</v>
      </c>
      <c r="AM25" s="63"/>
      <c r="AN25" s="39">
        <f>SUM(AM25*$D25*$E25*$F25*$G25*$AN$8)</f>
        <v>0</v>
      </c>
      <c r="AO25" s="63"/>
      <c r="AP25" s="39">
        <f>SUM(AO25*$D25*$E25*$F25*$G25*$AP$8)</f>
        <v>0</v>
      </c>
      <c r="AQ25" s="63"/>
      <c r="AR25" s="39">
        <f>SUM(AQ25*$D25*$E25*$F25*$G25*$AR$8)</f>
        <v>0</v>
      </c>
      <c r="AS25" s="63"/>
      <c r="AT25" s="39">
        <f>SUM(AS25*$D25*$E25*$F25*$G25*$AT$8)</f>
        <v>0</v>
      </c>
      <c r="AU25" s="38"/>
      <c r="AV25" s="39">
        <f>SUM(AU25*$D25*$E25*$F25*$G25*$AV$8)</f>
        <v>0</v>
      </c>
      <c r="AW25" s="63">
        <v>7</v>
      </c>
      <c r="AX25" s="39">
        <f>SUM(AW25*$D25*$E25*$F25*$G25*$AX$8)</f>
        <v>110253.92</v>
      </c>
      <c r="AY25" s="63"/>
      <c r="AZ25" s="39">
        <f>SUM(AY25*$D25*$E25*$F25*$G25*$AZ$8)</f>
        <v>0</v>
      </c>
      <c r="BA25" s="63"/>
      <c r="BB25" s="39">
        <f>SUM(BA25*$D25*$E25*$F25*$G25*$BB$8)</f>
        <v>0</v>
      </c>
      <c r="BC25" s="63"/>
      <c r="BD25" s="39">
        <f>SUM(BC25*$D25*$E25*$F25*$G25*$BD$8)</f>
        <v>0</v>
      </c>
      <c r="BE25" s="63"/>
      <c r="BF25" s="39">
        <f>SUM(BE25*$D25*$E25*$F25*$G25*$BF$8)</f>
        <v>0</v>
      </c>
      <c r="BG25" s="38">
        <v>1</v>
      </c>
      <c r="BH25" s="39">
        <f>SUM(BG25*$D25*$E25*$F25*$G25*$BH$8)</f>
        <v>15750.559999999998</v>
      </c>
      <c r="BI25" s="63"/>
      <c r="BJ25" s="39">
        <f>BI25*$D25*$E25*$F25*$H25*$BJ$8</f>
        <v>0</v>
      </c>
      <c r="BK25" s="63"/>
      <c r="BL25" s="39">
        <f>BK25*$D25*$E25*$F25*$H25*$BL$8</f>
        <v>0</v>
      </c>
      <c r="BM25" s="63"/>
      <c r="BN25" s="39">
        <f>BM25*$D25*$E25*$F25*$H25*$BN$8</f>
        <v>0</v>
      </c>
      <c r="BO25" s="63"/>
      <c r="BP25" s="39">
        <f>BO25*$D25*$E25*$F25*$H25*$BP$8</f>
        <v>0</v>
      </c>
      <c r="BQ25" s="64"/>
      <c r="BR25" s="39">
        <f>BQ25*$D25*$E25*$F25*$H25*$BR$8</f>
        <v>0</v>
      </c>
      <c r="BS25" s="65">
        <v>7</v>
      </c>
      <c r="BT25" s="39">
        <f>BS25*$D25*$E25*$F25*$H25*$BT$8</f>
        <v>132304.704</v>
      </c>
      <c r="BU25" s="63">
        <v>4</v>
      </c>
      <c r="BV25" s="39">
        <f>BU25*$D25*$E25*$F25*$H25*$BV$8</f>
        <v>75602.687999999995</v>
      </c>
      <c r="BW25" s="64"/>
      <c r="BX25" s="39">
        <f>BW25*$D25*$E25*$F25*$H25*$BX$8</f>
        <v>0</v>
      </c>
      <c r="BY25" s="65">
        <v>3</v>
      </c>
      <c r="BZ25" s="39">
        <f>BY25*$D25*$E25*$F25*$H25*$BZ$8</f>
        <v>56702.015999999996</v>
      </c>
      <c r="CA25" s="63"/>
      <c r="CB25" s="39">
        <f>CA25*$D25*$E25*$F25*$H25*$CB$8</f>
        <v>0</v>
      </c>
      <c r="CC25" s="63">
        <v>3</v>
      </c>
      <c r="CD25" s="39">
        <f>CC25*$D25*$E25*$F25*$H25*$CD$8</f>
        <v>56702.015999999996</v>
      </c>
      <c r="CE25" s="63"/>
      <c r="CF25" s="39">
        <f>CE25*$D25*$E25*$F25*$H25*$CF$8</f>
        <v>0</v>
      </c>
      <c r="CG25" s="38"/>
      <c r="CH25" s="39">
        <f>CG25*$D25*$E25*$F25*$H25*$CH$8</f>
        <v>0</v>
      </c>
      <c r="CI25" s="40"/>
      <c r="CJ25" s="39">
        <f>CI25*$D25*$E25*$F25*$H25*$CJ$8</f>
        <v>0</v>
      </c>
      <c r="CK25" s="63"/>
      <c r="CL25" s="39">
        <f>CK25*$D25*$E25*$F25*$H25*$CL$8</f>
        <v>0</v>
      </c>
      <c r="CM25" s="64">
        <v>1</v>
      </c>
      <c r="CN25" s="39">
        <f>CM25*$D25*$E25*$F25*$I25*$CN$8</f>
        <v>25088.392</v>
      </c>
      <c r="CO25" s="63"/>
      <c r="CP25" s="39">
        <f>CO25*$D25*$E25*$F25*$J25*$CP$8</f>
        <v>0</v>
      </c>
      <c r="CQ25" s="39"/>
      <c r="CR25" s="39">
        <f>CQ25*D25*E25*F25</f>
        <v>0</v>
      </c>
      <c r="CS25" s="44">
        <f>SUM(M25+K25+W25+O25+Q25+Y25+U25+S25+AA25+AE25+AC25+AG25+AI25+AM25+BI25+BO25+AK25+AW25+AY25+CA25+CC25+BY25+CE25+CG25+BS25+BU25+AO25+AQ25+AS25+AU25+BK25+BM25+BQ25+BA25+BC25+BE25+BG25+BW25+CI25+CK25+CM25+CO25+CQ25)</f>
        <v>27</v>
      </c>
      <c r="CT25" s="44">
        <f>SUM(N25+L25+X25+P25+R25+Z25+V25+T25+AB25+AF25+AD25+AH25+AJ25+AN25+BJ25+BP25+AL25+AX25+AZ25+CB25+CD25+BZ25+CF25+CH25+BT25+BV25+AP25+AR25+AT25+AV25+BL25+BN25+BR25+BB25+BD25+BF25+BH25+BX25+CJ25+CL25+CN25+CP25+CR25)</f>
        <v>488154.85599999997</v>
      </c>
      <c r="CU25" s="79">
        <f t="shared" si="44"/>
        <v>27</v>
      </c>
    </row>
    <row r="26" spans="1:99" s="98" customFormat="1" x14ac:dyDescent="0.25">
      <c r="A26" s="134">
        <v>4</v>
      </c>
      <c r="B26" s="134"/>
      <c r="C26" s="135" t="s">
        <v>136</v>
      </c>
      <c r="D26" s="136">
        <v>11480</v>
      </c>
      <c r="E26" s="137">
        <v>0.89</v>
      </c>
      <c r="F26" s="130">
        <v>1</v>
      </c>
      <c r="G26" s="138"/>
      <c r="H26" s="111"/>
      <c r="I26" s="111"/>
      <c r="J26" s="37">
        <v>2.57</v>
      </c>
      <c r="K26" s="88">
        <f>K27</f>
        <v>105</v>
      </c>
      <c r="L26" s="88">
        <f>L27</f>
        <v>1501928.4</v>
      </c>
      <c r="M26" s="88">
        <f t="shared" ref="M26:BX26" si="50">M27</f>
        <v>0</v>
      </c>
      <c r="N26" s="88">
        <f t="shared" si="50"/>
        <v>0</v>
      </c>
      <c r="O26" s="88">
        <f t="shared" si="50"/>
        <v>0</v>
      </c>
      <c r="P26" s="88">
        <f t="shared" si="50"/>
        <v>0</v>
      </c>
      <c r="Q26" s="89">
        <f t="shared" si="50"/>
        <v>0</v>
      </c>
      <c r="R26" s="88">
        <f t="shared" si="50"/>
        <v>0</v>
      </c>
      <c r="S26" s="88">
        <f t="shared" si="50"/>
        <v>0</v>
      </c>
      <c r="T26" s="88">
        <f t="shared" si="50"/>
        <v>0</v>
      </c>
      <c r="U26" s="88">
        <f t="shared" si="50"/>
        <v>0</v>
      </c>
      <c r="V26" s="88">
        <f t="shared" si="50"/>
        <v>0</v>
      </c>
      <c r="W26" s="88">
        <f t="shared" si="50"/>
        <v>0</v>
      </c>
      <c r="X26" s="88">
        <f t="shared" si="50"/>
        <v>0</v>
      </c>
      <c r="Y26" s="88">
        <f t="shared" si="50"/>
        <v>30</v>
      </c>
      <c r="Z26" s="88">
        <f t="shared" si="50"/>
        <v>429122.39999999997</v>
      </c>
      <c r="AA26" s="88">
        <f t="shared" si="50"/>
        <v>0</v>
      </c>
      <c r="AB26" s="88">
        <f t="shared" si="50"/>
        <v>0</v>
      </c>
      <c r="AC26" s="139">
        <f>AC27</f>
        <v>55</v>
      </c>
      <c r="AD26" s="139">
        <f>AD27</f>
        <v>786724.39999999991</v>
      </c>
      <c r="AE26" s="88">
        <f t="shared" si="50"/>
        <v>0</v>
      </c>
      <c r="AF26" s="88">
        <f t="shared" si="50"/>
        <v>0</v>
      </c>
      <c r="AG26" s="89">
        <f t="shared" si="50"/>
        <v>32</v>
      </c>
      <c r="AH26" s="88">
        <f t="shared" si="50"/>
        <v>549276.67200000002</v>
      </c>
      <c r="AI26" s="88">
        <f t="shared" si="50"/>
        <v>0</v>
      </c>
      <c r="AJ26" s="88">
        <f t="shared" si="50"/>
        <v>0</v>
      </c>
      <c r="AK26" s="88">
        <f>AK27</f>
        <v>0</v>
      </c>
      <c r="AL26" s="88">
        <f>AL27</f>
        <v>0</v>
      </c>
      <c r="AM26" s="139">
        <f t="shared" si="50"/>
        <v>0</v>
      </c>
      <c r="AN26" s="139">
        <f t="shared" si="50"/>
        <v>0</v>
      </c>
      <c r="AO26" s="88">
        <f t="shared" si="50"/>
        <v>0</v>
      </c>
      <c r="AP26" s="88">
        <f t="shared" si="50"/>
        <v>0</v>
      </c>
      <c r="AQ26" s="88">
        <f t="shared" si="50"/>
        <v>0</v>
      </c>
      <c r="AR26" s="88">
        <f t="shared" si="50"/>
        <v>0</v>
      </c>
      <c r="AS26" s="88">
        <f t="shared" si="50"/>
        <v>0</v>
      </c>
      <c r="AT26" s="88">
        <f t="shared" si="50"/>
        <v>0</v>
      </c>
      <c r="AU26" s="88">
        <f t="shared" si="50"/>
        <v>1</v>
      </c>
      <c r="AV26" s="88">
        <f t="shared" si="50"/>
        <v>14304.08</v>
      </c>
      <c r="AW26" s="88">
        <f t="shared" si="50"/>
        <v>30</v>
      </c>
      <c r="AX26" s="88">
        <f t="shared" si="50"/>
        <v>429122.39999999997</v>
      </c>
      <c r="AY26" s="88">
        <f t="shared" si="50"/>
        <v>5</v>
      </c>
      <c r="AZ26" s="88">
        <f t="shared" si="50"/>
        <v>71520.399999999994</v>
      </c>
      <c r="BA26" s="88">
        <f t="shared" si="50"/>
        <v>4</v>
      </c>
      <c r="BB26" s="88">
        <f t="shared" si="50"/>
        <v>57216.32</v>
      </c>
      <c r="BC26" s="88">
        <f t="shared" si="50"/>
        <v>0</v>
      </c>
      <c r="BD26" s="88">
        <f t="shared" si="50"/>
        <v>0</v>
      </c>
      <c r="BE26" s="88">
        <f t="shared" si="50"/>
        <v>0</v>
      </c>
      <c r="BF26" s="88">
        <f t="shared" si="50"/>
        <v>0</v>
      </c>
      <c r="BG26" s="88">
        <f t="shared" si="50"/>
        <v>23</v>
      </c>
      <c r="BH26" s="88">
        <f t="shared" si="50"/>
        <v>328993.83999999997</v>
      </c>
      <c r="BI26" s="88">
        <f t="shared" si="50"/>
        <v>0</v>
      </c>
      <c r="BJ26" s="88">
        <f t="shared" si="50"/>
        <v>0</v>
      </c>
      <c r="BK26" s="88">
        <f>BK27</f>
        <v>0</v>
      </c>
      <c r="BL26" s="88">
        <f>BL27</f>
        <v>0</v>
      </c>
      <c r="BM26" s="88">
        <f>BM27</f>
        <v>0</v>
      </c>
      <c r="BN26" s="88">
        <f>BN27</f>
        <v>0</v>
      </c>
      <c r="BO26" s="88">
        <f t="shared" si="50"/>
        <v>24</v>
      </c>
      <c r="BP26" s="88">
        <f t="shared" si="50"/>
        <v>411957.50400000002</v>
      </c>
      <c r="BQ26" s="89">
        <f t="shared" si="50"/>
        <v>0</v>
      </c>
      <c r="BR26" s="88">
        <f t="shared" si="50"/>
        <v>0</v>
      </c>
      <c r="BS26" s="88">
        <f t="shared" si="50"/>
        <v>33</v>
      </c>
      <c r="BT26" s="88">
        <f t="shared" si="50"/>
        <v>566441.56799999997</v>
      </c>
      <c r="BU26" s="88">
        <f t="shared" si="50"/>
        <v>13</v>
      </c>
      <c r="BV26" s="88">
        <f t="shared" si="50"/>
        <v>223143.64800000002</v>
      </c>
      <c r="BW26" s="89">
        <f t="shared" si="50"/>
        <v>2</v>
      </c>
      <c r="BX26" s="88">
        <f t="shared" si="50"/>
        <v>34329.792000000001</v>
      </c>
      <c r="BY26" s="88">
        <f t="shared" ref="BY26:CT26" si="51">BY27</f>
        <v>25</v>
      </c>
      <c r="BZ26" s="88">
        <f t="shared" si="51"/>
        <v>429122.39999999997</v>
      </c>
      <c r="CA26" s="88">
        <f t="shared" si="51"/>
        <v>0</v>
      </c>
      <c r="CB26" s="88">
        <f t="shared" si="51"/>
        <v>0</v>
      </c>
      <c r="CC26" s="88">
        <f t="shared" si="51"/>
        <v>20</v>
      </c>
      <c r="CD26" s="88">
        <f t="shared" si="51"/>
        <v>343297.92</v>
      </c>
      <c r="CE26" s="88">
        <f t="shared" si="51"/>
        <v>10</v>
      </c>
      <c r="CF26" s="88">
        <f t="shared" si="51"/>
        <v>171648.96</v>
      </c>
      <c r="CG26" s="88">
        <f t="shared" si="51"/>
        <v>2</v>
      </c>
      <c r="CH26" s="88">
        <f t="shared" si="51"/>
        <v>34329.792000000001</v>
      </c>
      <c r="CI26" s="89">
        <f t="shared" si="51"/>
        <v>11</v>
      </c>
      <c r="CJ26" s="88">
        <f t="shared" si="51"/>
        <v>188813.856</v>
      </c>
      <c r="CK26" s="88">
        <f t="shared" si="51"/>
        <v>5</v>
      </c>
      <c r="CL26" s="88">
        <f t="shared" si="51"/>
        <v>85824.48</v>
      </c>
      <c r="CM26" s="89">
        <v>30</v>
      </c>
      <c r="CN26" s="88">
        <f t="shared" si="51"/>
        <v>683530.68</v>
      </c>
      <c r="CO26" s="88">
        <f t="shared" si="51"/>
        <v>7</v>
      </c>
      <c r="CP26" s="88">
        <f t="shared" si="51"/>
        <v>183807.42799999999</v>
      </c>
      <c r="CQ26" s="88">
        <f t="shared" si="51"/>
        <v>0</v>
      </c>
      <c r="CR26" s="88">
        <f t="shared" si="51"/>
        <v>0</v>
      </c>
      <c r="CS26" s="88">
        <f t="shared" si="51"/>
        <v>467</v>
      </c>
      <c r="CT26" s="88">
        <f t="shared" si="51"/>
        <v>7524456.9400000013</v>
      </c>
      <c r="CU26" s="79"/>
    </row>
    <row r="27" spans="1:99" s="6" customFormat="1" ht="30" x14ac:dyDescent="0.25">
      <c r="A27" s="66"/>
      <c r="B27" s="66">
        <v>9</v>
      </c>
      <c r="C27" s="33" t="s">
        <v>137</v>
      </c>
      <c r="D27" s="34">
        <v>11480</v>
      </c>
      <c r="E27" s="34">
        <v>0.89</v>
      </c>
      <c r="F27" s="67">
        <v>1</v>
      </c>
      <c r="G27" s="34">
        <v>1.4</v>
      </c>
      <c r="H27" s="34">
        <v>1.68</v>
      </c>
      <c r="I27" s="34">
        <v>2.23</v>
      </c>
      <c r="J27" s="37">
        <v>2.57</v>
      </c>
      <c r="K27" s="38">
        <v>105</v>
      </c>
      <c r="L27" s="39">
        <f>SUM(K27*$D27*$E27*$F27*$G27*$L$8)</f>
        <v>1501928.4</v>
      </c>
      <c r="M27" s="38"/>
      <c r="N27" s="39">
        <f t="shared" si="45"/>
        <v>0</v>
      </c>
      <c r="O27" s="38"/>
      <c r="P27" s="39">
        <f>SUM(O27*$D27*$E27*$F27*$G27*$P$8)</f>
        <v>0</v>
      </c>
      <c r="Q27" s="40"/>
      <c r="R27" s="39">
        <f>SUM(Q27*$D27*$E27*$F27*$G27*$R$8)</f>
        <v>0</v>
      </c>
      <c r="S27" s="38"/>
      <c r="T27" s="39">
        <f>SUM(S27*$D27*$E27*$F27*$G27*$T$8)</f>
        <v>0</v>
      </c>
      <c r="U27" s="38"/>
      <c r="V27" s="39">
        <f>SUM(U27*$D27*$E27*$F27*$G27*$V$8)</f>
        <v>0</v>
      </c>
      <c r="W27" s="41"/>
      <c r="X27" s="39">
        <f t="shared" si="46"/>
        <v>0</v>
      </c>
      <c r="Y27" s="38">
        <v>30</v>
      </c>
      <c r="Z27" s="39">
        <f>SUM(Y27*$D27*$E27*$F27*$G27*$Z$8)</f>
        <v>429122.39999999997</v>
      </c>
      <c r="AA27" s="38"/>
      <c r="AB27" s="39">
        <f>SUM(AA27*$D27*$E27*$F27*$G27*$AB$8)</f>
        <v>0</v>
      </c>
      <c r="AC27" s="38">
        <v>55</v>
      </c>
      <c r="AD27" s="39">
        <f>SUM(AC27*$D27*$E27*$F27*$G27*$AD$8)</f>
        <v>786724.39999999991</v>
      </c>
      <c r="AE27" s="38"/>
      <c r="AF27" s="39">
        <f>AE27*$D27*$E27*$F27*$H27*$AF$8</f>
        <v>0</v>
      </c>
      <c r="AG27" s="42">
        <v>32</v>
      </c>
      <c r="AH27" s="39">
        <f>AG27*$D27*$E27*$F27*$H27*$AH$8</f>
        <v>549276.67200000002</v>
      </c>
      <c r="AI27" s="41"/>
      <c r="AJ27" s="39">
        <f>SUM(AI27*$D27*$E27*$F27*$G27*$AJ$8)</f>
        <v>0</v>
      </c>
      <c r="AK27" s="38"/>
      <c r="AL27" s="39">
        <f>SUM(AK27*$D27*$E27*$F27*$G27*$AL$8)</f>
        <v>0</v>
      </c>
      <c r="AM27" s="38"/>
      <c r="AN27" s="39">
        <f>SUM(AM27*$D27*$E27*$F27*$G27*$AN$8)</f>
        <v>0</v>
      </c>
      <c r="AO27" s="38"/>
      <c r="AP27" s="39">
        <f>SUM(AO27*$D27*$E27*$F27*$G27*$AP$8)</f>
        <v>0</v>
      </c>
      <c r="AQ27" s="38"/>
      <c r="AR27" s="39">
        <f>SUM(AQ27*$D27*$E27*$F27*$G27*$AR$8)</f>
        <v>0</v>
      </c>
      <c r="AS27" s="38"/>
      <c r="AT27" s="39">
        <f>SUM(AS27*$D27*$E27*$F27*$G27*$AT$8)</f>
        <v>0</v>
      </c>
      <c r="AU27" s="38">
        <v>1</v>
      </c>
      <c r="AV27" s="39">
        <f>SUM(AU27*$D27*$E27*$F27*$G27*$AV$8)</f>
        <v>14304.08</v>
      </c>
      <c r="AW27" s="38">
        <v>30</v>
      </c>
      <c r="AX27" s="39">
        <f>SUM(AW27*$D27*$E27*$F27*$G27*$AX$8)</f>
        <v>429122.39999999997</v>
      </c>
      <c r="AY27" s="38">
        <v>5</v>
      </c>
      <c r="AZ27" s="39">
        <f>SUM(AY27*$D27*$E27*$F27*$G27*$AZ$8)</f>
        <v>71520.399999999994</v>
      </c>
      <c r="BA27" s="38">
        <v>4</v>
      </c>
      <c r="BB27" s="39">
        <f>SUM(BA27*$D27*$E27*$F27*$G27*$BB$8)</f>
        <v>57216.32</v>
      </c>
      <c r="BC27" s="38"/>
      <c r="BD27" s="39">
        <f>SUM(BC27*$D27*$E27*$F27*$G27*$BD$8)</f>
        <v>0</v>
      </c>
      <c r="BE27" s="38"/>
      <c r="BF27" s="39">
        <f>SUM(BE27*$D27*$E27*$F27*$G27*$BF$8)</f>
        <v>0</v>
      </c>
      <c r="BG27" s="38">
        <v>23</v>
      </c>
      <c r="BH27" s="39">
        <f>SUM(BG27*$D27*$E27*$F27*$G27*$BH$8)</f>
        <v>328993.83999999997</v>
      </c>
      <c r="BI27" s="38"/>
      <c r="BJ27" s="39">
        <f>BI27*$D27*$E27*$F27*$H27*$BJ$8</f>
        <v>0</v>
      </c>
      <c r="BK27" s="38"/>
      <c r="BL27" s="39">
        <f>BK27*$D27*$E27*$F27*$H27*$BL$8</f>
        <v>0</v>
      </c>
      <c r="BM27" s="38"/>
      <c r="BN27" s="39">
        <f>BM27*$D27*$E27*$F27*$H27*$BN$8</f>
        <v>0</v>
      </c>
      <c r="BO27" s="43">
        <v>24</v>
      </c>
      <c r="BP27" s="39">
        <f>BO27*$D27*$E27*$F27*$H27*$BP$8</f>
        <v>411957.50400000002</v>
      </c>
      <c r="BQ27" s="40"/>
      <c r="BR27" s="39">
        <f>BQ27*$D27*$E27*$F27*$H27*$BR$8</f>
        <v>0</v>
      </c>
      <c r="BS27" s="43">
        <v>33</v>
      </c>
      <c r="BT27" s="39">
        <f>BS27*$D27*$E27*$F27*$H27*$BT$8</f>
        <v>566441.56799999997</v>
      </c>
      <c r="BU27" s="38">
        <v>13</v>
      </c>
      <c r="BV27" s="39">
        <f>BU27*$D27*$E27*$F27*$H27*$BV$8</f>
        <v>223143.64800000002</v>
      </c>
      <c r="BW27" s="42">
        <v>2</v>
      </c>
      <c r="BX27" s="39">
        <f>BW27*$D27*$E27*$F27*$H27*$BX$8</f>
        <v>34329.792000000001</v>
      </c>
      <c r="BY27" s="43">
        <v>25</v>
      </c>
      <c r="BZ27" s="39">
        <f>BY27*$D27*$E27*$F27*$H27*$BZ$8</f>
        <v>429122.39999999997</v>
      </c>
      <c r="CA27" s="38"/>
      <c r="CB27" s="39">
        <f>CA27*$D27*$E27*$F27*$H27*$CB$8</f>
        <v>0</v>
      </c>
      <c r="CC27" s="38">
        <v>20</v>
      </c>
      <c r="CD27" s="39">
        <f>CC27*$D27*$E27*$F27*$H27*$CD$8</f>
        <v>343297.92</v>
      </c>
      <c r="CE27" s="43">
        <v>10</v>
      </c>
      <c r="CF27" s="39">
        <f>CE27*$D27*$E27*$F27*$H27*$CF$8</f>
        <v>171648.96</v>
      </c>
      <c r="CG27" s="43">
        <v>2</v>
      </c>
      <c r="CH27" s="39">
        <f>CG27*$D27*$E27*$F27*$H27*$CH$8</f>
        <v>34329.792000000001</v>
      </c>
      <c r="CI27" s="40">
        <v>11</v>
      </c>
      <c r="CJ27" s="39">
        <f>CI27*$D27*$E27*$F27*$H27*$CJ$8</f>
        <v>188813.856</v>
      </c>
      <c r="CK27" s="38">
        <v>5</v>
      </c>
      <c r="CL27" s="39">
        <f>CK27*$D27*$E27*$F27*$H27*$CL$8</f>
        <v>85824.48</v>
      </c>
      <c r="CM27" s="42">
        <v>30</v>
      </c>
      <c r="CN27" s="39">
        <f>CM27*$D27*$E27*$F27*$I27*$CN$8</f>
        <v>683530.68</v>
      </c>
      <c r="CO27" s="43">
        <v>7</v>
      </c>
      <c r="CP27" s="39">
        <f>CO27*$D27*$E27*$F27*$J27*$CP$8</f>
        <v>183807.42799999999</v>
      </c>
      <c r="CQ27" s="39"/>
      <c r="CR27" s="39">
        <f>CQ27*D27*E27*F27</f>
        <v>0</v>
      </c>
      <c r="CS27" s="44">
        <f>SUM(M27+K27+W27+O27+Q27+Y27+U27+S27+AA27+AE27+AC27+AG27+AI27+AM27+BI27+BO27+AK27+AW27+AY27+CA27+CC27+BY27+CE27+CG27+BS27+BU27+AO27+AQ27+AS27+AU27+BK27+BM27+BQ27+BA27+BC27+BE27+BG27+BW27+CI27+CK27+CM27+CO27+CQ27)</f>
        <v>467</v>
      </c>
      <c r="CT27" s="44">
        <f>SUM(N27+L27+X27+P27+R27+Z27+V27+T27+AB27+AF27+AD27+AH27+AJ27+AN27+BJ27+BP27+AL27+AX27+AZ27+CB27+CD27+BZ27+CF27+CH27+BT27+BV27+AP27+AR27+AT27+AV27+BL27+BN27+BR27+BB27+BD27+BF27+BH27+BX27+CJ27+CL27+CN27+CP27+CR27)</f>
        <v>7524456.9400000013</v>
      </c>
      <c r="CU27" s="79">
        <f t="shared" si="44"/>
        <v>467</v>
      </c>
    </row>
    <row r="28" spans="1:99" s="1" customFormat="1" x14ac:dyDescent="0.25">
      <c r="A28" s="127">
        <v>5</v>
      </c>
      <c r="B28" s="127"/>
      <c r="C28" s="128" t="s">
        <v>138</v>
      </c>
      <c r="D28" s="136">
        <v>11480</v>
      </c>
      <c r="E28" s="140">
        <v>1.17</v>
      </c>
      <c r="F28" s="130">
        <v>1</v>
      </c>
      <c r="G28" s="136">
        <v>1.4</v>
      </c>
      <c r="H28" s="34">
        <v>1.68</v>
      </c>
      <c r="I28" s="34">
        <v>2.23</v>
      </c>
      <c r="J28" s="37">
        <v>2.57</v>
      </c>
      <c r="K28" s="90">
        <f t="shared" ref="K28" si="52">K29+K30</f>
        <v>0</v>
      </c>
      <c r="L28" s="90">
        <f>SUM(L29:L30)</f>
        <v>0</v>
      </c>
      <c r="M28" s="90">
        <f>M29+M30</f>
        <v>0</v>
      </c>
      <c r="N28" s="90">
        <f t="shared" ref="N28:CH28" si="53">SUM(N29:N30)</f>
        <v>0</v>
      </c>
      <c r="O28" s="90">
        <f t="shared" ref="O28" si="54">O29+O30</f>
        <v>30</v>
      </c>
      <c r="P28" s="90">
        <f>SUM(P29:P30)</f>
        <v>438765.6</v>
      </c>
      <c r="Q28" s="91">
        <f t="shared" ref="Q28" si="55">Q29+Q30</f>
        <v>0</v>
      </c>
      <c r="R28" s="90">
        <f>SUM(R29:R30)</f>
        <v>0</v>
      </c>
      <c r="S28" s="90">
        <f t="shared" ref="S28" si="56">S29+S30</f>
        <v>0</v>
      </c>
      <c r="T28" s="90">
        <f>SUM(T29:T30)</f>
        <v>0</v>
      </c>
      <c r="U28" s="90">
        <f t="shared" ref="U28" si="57">U29+U30</f>
        <v>0</v>
      </c>
      <c r="V28" s="90">
        <f>SUM(V29:V30)</f>
        <v>0</v>
      </c>
      <c r="W28" s="90">
        <f t="shared" ref="W28" si="58">W29+W30</f>
        <v>0</v>
      </c>
      <c r="X28" s="90">
        <f t="shared" si="53"/>
        <v>0</v>
      </c>
      <c r="Y28" s="90">
        <f t="shared" ref="Y28" si="59">Y29+Y30</f>
        <v>0</v>
      </c>
      <c r="Z28" s="90">
        <f t="shared" si="53"/>
        <v>0</v>
      </c>
      <c r="AA28" s="90">
        <f t="shared" ref="AA28" si="60">AA29+AA30</f>
        <v>0</v>
      </c>
      <c r="AB28" s="90">
        <f t="shared" si="53"/>
        <v>0</v>
      </c>
      <c r="AC28" s="141">
        <f t="shared" ref="AC28" si="61">AC29+AC30</f>
        <v>15</v>
      </c>
      <c r="AD28" s="141">
        <f>SUM(AD29:AD30)</f>
        <v>339922.79999999993</v>
      </c>
      <c r="AE28" s="90">
        <f t="shared" ref="AE28" si="62">AE29+AE30</f>
        <v>0</v>
      </c>
      <c r="AF28" s="90">
        <f t="shared" si="53"/>
        <v>0</v>
      </c>
      <c r="AG28" s="91">
        <f t="shared" ref="AG28" si="63">AG29+AG30</f>
        <v>1</v>
      </c>
      <c r="AH28" s="90">
        <f t="shared" si="53"/>
        <v>17550.624</v>
      </c>
      <c r="AI28" s="90">
        <f t="shared" ref="AI28" si="64">AI29+AI30</f>
        <v>1</v>
      </c>
      <c r="AJ28" s="90">
        <f t="shared" si="53"/>
        <v>14625.52</v>
      </c>
      <c r="AK28" s="90">
        <f t="shared" ref="AK28" si="65">AK29+AK30</f>
        <v>0</v>
      </c>
      <c r="AL28" s="90">
        <f>SUM(AL29:AL30)</f>
        <v>0</v>
      </c>
      <c r="AM28" s="141">
        <f t="shared" ref="AM28" si="66">AM29+AM30</f>
        <v>0</v>
      </c>
      <c r="AN28" s="141">
        <f t="shared" si="53"/>
        <v>0</v>
      </c>
      <c r="AO28" s="90">
        <f t="shared" ref="AO28" si="67">AO29+AO30</f>
        <v>0</v>
      </c>
      <c r="AP28" s="90">
        <f>SUM(AP29:AP30)</f>
        <v>0</v>
      </c>
      <c r="AQ28" s="90">
        <f t="shared" ref="AQ28" si="68">AQ29+AQ30</f>
        <v>0</v>
      </c>
      <c r="AR28" s="90">
        <f>SUM(AR29:AR30)</f>
        <v>0</v>
      </c>
      <c r="AS28" s="90">
        <f t="shared" ref="AS28" si="69">AS29+AS30</f>
        <v>0</v>
      </c>
      <c r="AT28" s="90">
        <f>SUM(AT29:AT30)</f>
        <v>0</v>
      </c>
      <c r="AU28" s="90">
        <f t="shared" ref="AU28" si="70">AU29+AU30</f>
        <v>0</v>
      </c>
      <c r="AV28" s="90">
        <f>SUM(AV29:AV30)</f>
        <v>0</v>
      </c>
      <c r="AW28" s="90">
        <f t="shared" ref="AW28" si="71">AW29+AW30</f>
        <v>0</v>
      </c>
      <c r="AX28" s="90">
        <f>SUM(AX29:AX30)</f>
        <v>0</v>
      </c>
      <c r="AY28" s="90">
        <f t="shared" ref="AY28" si="72">AY29+AY30</f>
        <v>0</v>
      </c>
      <c r="AZ28" s="90">
        <f>SUM(AZ29:AZ30)</f>
        <v>0</v>
      </c>
      <c r="BA28" s="90">
        <f t="shared" ref="BA28" si="73">BA29+BA30</f>
        <v>0</v>
      </c>
      <c r="BB28" s="90">
        <f>SUM(BB29:BB30)</f>
        <v>0</v>
      </c>
      <c r="BC28" s="90">
        <f t="shared" ref="BC28" si="74">BC29+BC30</f>
        <v>0</v>
      </c>
      <c r="BD28" s="90">
        <f>SUM(BD29:BD30)</f>
        <v>0</v>
      </c>
      <c r="BE28" s="90">
        <f t="shared" ref="BE28" si="75">BE29+BE30</f>
        <v>0</v>
      </c>
      <c r="BF28" s="90">
        <f>SUM(BF29:BF30)</f>
        <v>0</v>
      </c>
      <c r="BG28" s="90">
        <f t="shared" ref="BG28" si="76">BG29+BG30</f>
        <v>1</v>
      </c>
      <c r="BH28" s="90">
        <f>SUM(BH29:BH30)</f>
        <v>14625.52</v>
      </c>
      <c r="BI28" s="90">
        <f t="shared" ref="BI28" si="77">BI29+BI30</f>
        <v>0</v>
      </c>
      <c r="BJ28" s="90">
        <f t="shared" si="53"/>
        <v>0</v>
      </c>
      <c r="BK28" s="90">
        <f t="shared" ref="BK28" si="78">BK29+BK30</f>
        <v>0</v>
      </c>
      <c r="BL28" s="90">
        <f>SUM(BL29:BL30)</f>
        <v>0</v>
      </c>
      <c r="BM28" s="90">
        <f t="shared" ref="BM28" si="79">BM29+BM30</f>
        <v>0</v>
      </c>
      <c r="BN28" s="90">
        <f>SUM(BN29:BN30)</f>
        <v>0</v>
      </c>
      <c r="BO28" s="90">
        <f t="shared" ref="BO28" si="80">BO29+BO30</f>
        <v>3</v>
      </c>
      <c r="BP28" s="90">
        <f t="shared" si="53"/>
        <v>52651.872000000003</v>
      </c>
      <c r="BQ28" s="91">
        <f t="shared" ref="BQ28" si="81">BQ29+BQ30</f>
        <v>0</v>
      </c>
      <c r="BR28" s="90">
        <f>SUM(BR29:BR30)</f>
        <v>0</v>
      </c>
      <c r="BS28" s="90">
        <f t="shared" ref="BS28" si="82">BS29+BS30</f>
        <v>3</v>
      </c>
      <c r="BT28" s="90">
        <f>SUM(BT29:BT30)</f>
        <v>52651.872000000003</v>
      </c>
      <c r="BU28" s="90">
        <f t="shared" ref="BU28" si="83">BU29+BU30</f>
        <v>3</v>
      </c>
      <c r="BV28" s="90">
        <f>SUM(BV29:BV30)</f>
        <v>52651.872000000003</v>
      </c>
      <c r="BW28" s="91">
        <f t="shared" ref="BW28" si="84">BW29+BW30</f>
        <v>0</v>
      </c>
      <c r="BX28" s="90">
        <f>SUM(BX29:BX30)</f>
        <v>0</v>
      </c>
      <c r="BY28" s="90">
        <f t="shared" ref="BY28" si="85">BY29+BY30</f>
        <v>3</v>
      </c>
      <c r="BZ28" s="90">
        <f>SUM(BZ29:BZ30)</f>
        <v>52651.872000000003</v>
      </c>
      <c r="CA28" s="90">
        <f t="shared" ref="CA28" si="86">CA29+CA30</f>
        <v>0</v>
      </c>
      <c r="CB28" s="90">
        <f t="shared" si="53"/>
        <v>0</v>
      </c>
      <c r="CC28" s="90">
        <f t="shared" ref="CC28" si="87">CC29+CC30</f>
        <v>3</v>
      </c>
      <c r="CD28" s="90">
        <f t="shared" si="53"/>
        <v>52651.872000000003</v>
      </c>
      <c r="CE28" s="90">
        <f t="shared" ref="CE28" si="88">CE29+CE30</f>
        <v>0</v>
      </c>
      <c r="CF28" s="90">
        <f t="shared" si="53"/>
        <v>0</v>
      </c>
      <c r="CG28" s="90">
        <f t="shared" ref="CG28" si="89">CG29+CG30</f>
        <v>0</v>
      </c>
      <c r="CH28" s="90">
        <f t="shared" si="53"/>
        <v>0</v>
      </c>
      <c r="CI28" s="91">
        <f t="shared" ref="CI28" si="90">CI29+CI30</f>
        <v>10</v>
      </c>
      <c r="CJ28" s="90">
        <f t="shared" ref="CJ28:CT28" si="91">SUM(CJ29:CJ30)</f>
        <v>175506.24</v>
      </c>
      <c r="CK28" s="90">
        <f t="shared" ref="CK28" si="92">CK29+CK30</f>
        <v>0</v>
      </c>
      <c r="CL28" s="90">
        <f t="shared" si="91"/>
        <v>0</v>
      </c>
      <c r="CM28" s="91">
        <v>0</v>
      </c>
      <c r="CN28" s="90">
        <f t="shared" si="91"/>
        <v>0</v>
      </c>
      <c r="CO28" s="90">
        <f t="shared" ref="CO28" si="93">CO29+CO30</f>
        <v>0</v>
      </c>
      <c r="CP28" s="90">
        <f t="shared" si="91"/>
        <v>0</v>
      </c>
      <c r="CQ28" s="90">
        <f t="shared" ref="CQ28" si="94">CQ29+CQ30</f>
        <v>0</v>
      </c>
      <c r="CR28" s="90">
        <f t="shared" si="91"/>
        <v>0</v>
      </c>
      <c r="CS28" s="90">
        <f t="shared" si="91"/>
        <v>73</v>
      </c>
      <c r="CT28" s="90">
        <f t="shared" si="91"/>
        <v>1264255.6639999999</v>
      </c>
      <c r="CU28" s="79"/>
    </row>
    <row r="29" spans="1:99" s="1" customFormat="1" x14ac:dyDescent="0.25">
      <c r="A29" s="28"/>
      <c r="B29" s="28">
        <v>10</v>
      </c>
      <c r="C29" s="58" t="s">
        <v>139</v>
      </c>
      <c r="D29" s="34">
        <v>11480</v>
      </c>
      <c r="E29" s="35">
        <v>0.91</v>
      </c>
      <c r="F29" s="36">
        <v>1</v>
      </c>
      <c r="G29" s="34">
        <v>1.4</v>
      </c>
      <c r="H29" s="34">
        <v>1.68</v>
      </c>
      <c r="I29" s="34">
        <v>2.23</v>
      </c>
      <c r="J29" s="37">
        <v>2.57</v>
      </c>
      <c r="K29" s="38"/>
      <c r="L29" s="39">
        <f>SUM(K29*$D29*$E29*$F29*$G29*$L$8)</f>
        <v>0</v>
      </c>
      <c r="M29" s="38"/>
      <c r="N29" s="39">
        <f t="shared" si="45"/>
        <v>0</v>
      </c>
      <c r="O29" s="38">
        <v>30</v>
      </c>
      <c r="P29" s="39">
        <f>SUM(O29*$D29*$E29*$F29*$G29*$P$8)</f>
        <v>438765.6</v>
      </c>
      <c r="Q29" s="40"/>
      <c r="R29" s="39">
        <f>SUM(Q29*$D29*$E29*$F29*$G29*$R$8)</f>
        <v>0</v>
      </c>
      <c r="S29" s="38"/>
      <c r="T29" s="39">
        <f>SUM(S29*$D29*$E29*$F29*$G29*$T$8)</f>
        <v>0</v>
      </c>
      <c r="U29" s="38"/>
      <c r="V29" s="39">
        <f>SUM(U29*$D29*$E29*$F29*$G29*$V$8)</f>
        <v>0</v>
      </c>
      <c r="W29" s="41"/>
      <c r="X29" s="39">
        <f t="shared" si="46"/>
        <v>0</v>
      </c>
      <c r="Y29" s="38"/>
      <c r="Z29" s="39">
        <f>SUM(Y29*$D29*$E29*$F29*$G29*$Z$8)</f>
        <v>0</v>
      </c>
      <c r="AA29" s="38"/>
      <c r="AB29" s="39">
        <f>SUM(AA29*$D29*$E29*$F29*$G29*$AB$8)</f>
        <v>0</v>
      </c>
      <c r="AC29" s="38">
        <v>10</v>
      </c>
      <c r="AD29" s="39">
        <f>SUM(AC29*$D29*$E29*$F29*$G29*$AD$8)</f>
        <v>146255.19999999998</v>
      </c>
      <c r="AE29" s="38"/>
      <c r="AF29" s="39">
        <f>AE29*$D29*$E29*$F29*$H29*$AF$8</f>
        <v>0</v>
      </c>
      <c r="AG29" s="42">
        <v>1</v>
      </c>
      <c r="AH29" s="39">
        <f>AG29*$D29*$E29*$F29*$H29*$AH$8</f>
        <v>17550.624</v>
      </c>
      <c r="AI29" s="41">
        <v>1</v>
      </c>
      <c r="AJ29" s="39">
        <f>SUM(AI29*$D29*$E29*$F29*$G29*$AJ$8)</f>
        <v>14625.52</v>
      </c>
      <c r="AK29" s="38"/>
      <c r="AL29" s="39">
        <f>SUM(AK29*$D29*$E29*$F29*$G29*$AL$8)</f>
        <v>0</v>
      </c>
      <c r="AM29" s="38"/>
      <c r="AN29" s="39">
        <f>SUM(AM29*$D29*$E29*$F29*$G29*$AN$8)</f>
        <v>0</v>
      </c>
      <c r="AO29" s="38"/>
      <c r="AP29" s="39">
        <f>SUM(AO29*$D29*$E29*$F29*$G29*$AP$8)</f>
        <v>0</v>
      </c>
      <c r="AQ29" s="38"/>
      <c r="AR29" s="39">
        <f>SUM(AQ29*$D29*$E29*$F29*$G29*$AR$8)</f>
        <v>0</v>
      </c>
      <c r="AS29" s="38"/>
      <c r="AT29" s="39">
        <f>SUM(AS29*$D29*$E29*$F29*$G29*$AT$8)</f>
        <v>0</v>
      </c>
      <c r="AU29" s="38"/>
      <c r="AV29" s="39">
        <f>SUM(AU29*$D29*$E29*$F29*$G29*$AV$8)</f>
        <v>0</v>
      </c>
      <c r="AW29" s="38"/>
      <c r="AX29" s="39">
        <f>SUM(AW29*$D29*$E29*$F29*$G29*$AX$8)</f>
        <v>0</v>
      </c>
      <c r="AY29" s="38"/>
      <c r="AZ29" s="39">
        <f>SUM(AY29*$D29*$E29*$F29*$G29*$AZ$8)</f>
        <v>0</v>
      </c>
      <c r="BA29" s="38"/>
      <c r="BB29" s="39">
        <f>SUM(BA29*$D29*$E29*$F29*$G29*$BB$8)</f>
        <v>0</v>
      </c>
      <c r="BC29" s="38"/>
      <c r="BD29" s="39">
        <f>SUM(BC29*$D29*$E29*$F29*$G29*$BD$8)</f>
        <v>0</v>
      </c>
      <c r="BE29" s="38"/>
      <c r="BF29" s="39">
        <f>SUM(BE29*$D29*$E29*$F29*$G29*$BF$8)</f>
        <v>0</v>
      </c>
      <c r="BG29" s="38">
        <v>1</v>
      </c>
      <c r="BH29" s="39">
        <f>SUM(BG29*$D29*$E29*$F29*$G29*$BH$8)</f>
        <v>14625.52</v>
      </c>
      <c r="BI29" s="38"/>
      <c r="BJ29" s="39">
        <f>BI29*$D29*$E29*$F29*$H29*$BJ$8</f>
        <v>0</v>
      </c>
      <c r="BK29" s="38"/>
      <c r="BL29" s="39">
        <f>BK29*$D29*$E29*$F29*$H29*$BL$8</f>
        <v>0</v>
      </c>
      <c r="BM29" s="38"/>
      <c r="BN29" s="39">
        <f>BM29*$D29*$E29*$F29*$H29*$BN$8</f>
        <v>0</v>
      </c>
      <c r="BO29" s="43">
        <v>3</v>
      </c>
      <c r="BP29" s="39">
        <f>BO29*$D29*$E29*$F29*$H29*$BP$8</f>
        <v>52651.872000000003</v>
      </c>
      <c r="BQ29" s="40"/>
      <c r="BR29" s="39">
        <f>BQ29*$D29*$E29*$F29*$H29*$BR$8</f>
        <v>0</v>
      </c>
      <c r="BS29" s="43">
        <v>3</v>
      </c>
      <c r="BT29" s="39">
        <f>BS29*$D29*$E29*$F29*$H29*$BT$8</f>
        <v>52651.872000000003</v>
      </c>
      <c r="BU29" s="38">
        <v>3</v>
      </c>
      <c r="BV29" s="39">
        <f>BU29*$D29*$E29*$F29*$H29*$BV$8</f>
        <v>52651.872000000003</v>
      </c>
      <c r="BW29" s="40"/>
      <c r="BX29" s="39">
        <f>BW29*$D29*$E29*$F29*$H29*$BX$8</f>
        <v>0</v>
      </c>
      <c r="BY29" s="38">
        <v>3</v>
      </c>
      <c r="BZ29" s="39">
        <f>BY29*$D29*$E29*$F29*$H29*$BZ$8</f>
        <v>52651.872000000003</v>
      </c>
      <c r="CA29" s="38"/>
      <c r="CB29" s="39">
        <f>CA29*$D29*$E29*$F29*$H29*$CB$8</f>
        <v>0</v>
      </c>
      <c r="CC29" s="38">
        <v>3</v>
      </c>
      <c r="CD29" s="39">
        <f>CC29*$D29*$E29*$F29*$H29*$CD$8</f>
        <v>52651.872000000003</v>
      </c>
      <c r="CE29" s="38"/>
      <c r="CF29" s="39">
        <f>CE29*$D29*$E29*$F29*$H29*$CF$8</f>
        <v>0</v>
      </c>
      <c r="CG29" s="38"/>
      <c r="CH29" s="39">
        <f>CG29*$D29*$E29*$F29*$H29*$CH$8</f>
        <v>0</v>
      </c>
      <c r="CI29" s="40">
        <v>10</v>
      </c>
      <c r="CJ29" s="39">
        <f>CI29*$D29*$E29*$F29*$H29*$CJ$8</f>
        <v>175506.24</v>
      </c>
      <c r="CK29" s="38"/>
      <c r="CL29" s="39">
        <f>CK29*$D29*$E29*$F29*$H29*$CL$8</f>
        <v>0</v>
      </c>
      <c r="CM29" s="42"/>
      <c r="CN29" s="39">
        <f>CM29*$D29*$E29*$F29*$I29*$CN$8</f>
        <v>0</v>
      </c>
      <c r="CO29" s="43"/>
      <c r="CP29" s="39">
        <f>CO29*$D29*$E29*$F29*$J29*$CP$8</f>
        <v>0</v>
      </c>
      <c r="CQ29" s="39"/>
      <c r="CR29" s="39">
        <f>CQ29*D29*E29*F29</f>
        <v>0</v>
      </c>
      <c r="CS29" s="44">
        <f>SUM(M29+K29+W29+O29+Q29+Y29+U29+S29+AA29+AE29+AC29+AG29+AI29+AM29+BI29+BO29+AK29+AW29+AY29+CA29+CC29+BY29+CE29+CG29+BS29+BU29+AO29+AQ29+AS29+AU29+BK29+BM29+BQ29+BA29+BC29+BE29+BG29+BW29+CI29+CK29+CM29+CO29+CQ29)</f>
        <v>68</v>
      </c>
      <c r="CT29" s="44">
        <f>SUM(N29+L29+X29+P29+R29+Z29+V29+T29+AB29+AF29+AD29+AH29+AJ29+AN29+BJ29+BP29+AL29+AX29+AZ29+CB29+CD29+BZ29+CF29+CH29+BT29+BV29+AP29+AR29+AT29+AV29+BL29+BN29+BR29+BB29+BD29+BF29+BH29+BX29+CJ29+CL29+CN29+CP29+CR29)</f>
        <v>1070588.0639999998</v>
      </c>
      <c r="CU29" s="79">
        <f t="shared" si="44"/>
        <v>68</v>
      </c>
    </row>
    <row r="30" spans="1:99" s="1" customFormat="1" x14ac:dyDescent="0.25">
      <c r="A30" s="28"/>
      <c r="B30" s="28">
        <v>11</v>
      </c>
      <c r="C30" s="58" t="s">
        <v>140</v>
      </c>
      <c r="D30" s="34">
        <v>11480</v>
      </c>
      <c r="E30" s="35">
        <v>2.41</v>
      </c>
      <c r="F30" s="36">
        <v>1</v>
      </c>
      <c r="G30" s="34">
        <v>1.4</v>
      </c>
      <c r="H30" s="34">
        <v>1.68</v>
      </c>
      <c r="I30" s="34">
        <v>2.23</v>
      </c>
      <c r="J30" s="37">
        <v>2.57</v>
      </c>
      <c r="K30" s="63"/>
      <c r="L30" s="39">
        <f>SUM(K30*$D30*$E30*$F30*$G30*$L$8)</f>
        <v>0</v>
      </c>
      <c r="M30" s="63"/>
      <c r="N30" s="39">
        <f t="shared" si="45"/>
        <v>0</v>
      </c>
      <c r="O30" s="63"/>
      <c r="P30" s="39">
        <f>SUM(O30*$D30*$E30*$F30*$G30*$P$8)</f>
        <v>0</v>
      </c>
      <c r="Q30" s="64"/>
      <c r="R30" s="39">
        <f>SUM(Q30*$D30*$E30*$F30*$G30*$R$8)</f>
        <v>0</v>
      </c>
      <c r="S30" s="63"/>
      <c r="T30" s="39">
        <f>SUM(S30*$D30*$E30*$F30*$G30*$T$8)</f>
        <v>0</v>
      </c>
      <c r="U30" s="63"/>
      <c r="V30" s="39">
        <f>SUM(U30*$D30*$E30*$F30*$G30*$V$8)</f>
        <v>0</v>
      </c>
      <c r="W30" s="41"/>
      <c r="X30" s="39">
        <f t="shared" si="46"/>
        <v>0</v>
      </c>
      <c r="Y30" s="63"/>
      <c r="Z30" s="39">
        <f>SUM(Y30*$D30*$E30*$F30*$G30*$Z$8)</f>
        <v>0</v>
      </c>
      <c r="AA30" s="63"/>
      <c r="AB30" s="39">
        <f>SUM(AA30*$D30*$E30*$F30*$G30*$AB$8)</f>
        <v>0</v>
      </c>
      <c r="AC30" s="63">
        <v>5</v>
      </c>
      <c r="AD30" s="39">
        <f>SUM(AC30*$D30*$E30*$F30*$G30*$AD$8)</f>
        <v>193667.59999999998</v>
      </c>
      <c r="AE30" s="63"/>
      <c r="AF30" s="39">
        <f>AE30*$D30*$E30*$F30*$H30*$AF$8</f>
        <v>0</v>
      </c>
      <c r="AG30" s="68"/>
      <c r="AH30" s="39">
        <f>AG30*$D30*$E30*$F30*$H30*$AH$8</f>
        <v>0</v>
      </c>
      <c r="AI30" s="41"/>
      <c r="AJ30" s="39">
        <f>SUM(AI30*$D30*$E30*$F30*$G30*$AJ$8)</f>
        <v>0</v>
      </c>
      <c r="AK30" s="63"/>
      <c r="AL30" s="39">
        <f>SUM(AK30*$D30*$E30*$F30*$G30*$AL$8)</f>
        <v>0</v>
      </c>
      <c r="AM30" s="63"/>
      <c r="AN30" s="39">
        <f>SUM(AM30*$D30*$E30*$F30*$G30*$AN$8)</f>
        <v>0</v>
      </c>
      <c r="AO30" s="63"/>
      <c r="AP30" s="39">
        <f>SUM(AO30*$D30*$E30*$F30*$G30*$AP$8)</f>
        <v>0</v>
      </c>
      <c r="AQ30" s="63"/>
      <c r="AR30" s="39">
        <f>SUM(AQ30*$D30*$E30*$F30*$G30*$AR$8)</f>
        <v>0</v>
      </c>
      <c r="AS30" s="63"/>
      <c r="AT30" s="39">
        <f>SUM(AS30*$D30*$E30*$F30*$G30*$AT$8)</f>
        <v>0</v>
      </c>
      <c r="AU30" s="63"/>
      <c r="AV30" s="39">
        <f>SUM(AU30*$D30*$E30*$F30*$G30*$AV$8)</f>
        <v>0</v>
      </c>
      <c r="AW30" s="63"/>
      <c r="AX30" s="39">
        <f>SUM(AW30*$D30*$E30*$F30*$G30*$AX$8)</f>
        <v>0</v>
      </c>
      <c r="AY30" s="63"/>
      <c r="AZ30" s="39">
        <f>SUM(AY30*$D30*$E30*$F30*$G30*$AZ$8)</f>
        <v>0</v>
      </c>
      <c r="BA30" s="63"/>
      <c r="BB30" s="39">
        <f>SUM(BA30*$D30*$E30*$F30*$G30*$BB$8)</f>
        <v>0</v>
      </c>
      <c r="BC30" s="63"/>
      <c r="BD30" s="39">
        <f>SUM(BC30*$D30*$E30*$F30*$G30*$BD$8)</f>
        <v>0</v>
      </c>
      <c r="BE30" s="63"/>
      <c r="BF30" s="39">
        <f>SUM(BE30*$D30*$E30*$F30*$G30*$BF$8)</f>
        <v>0</v>
      </c>
      <c r="BG30" s="63"/>
      <c r="BH30" s="39">
        <f>SUM(BG30*$D30*$E30*$F30*$G30*$BH$8)</f>
        <v>0</v>
      </c>
      <c r="BI30" s="63"/>
      <c r="BJ30" s="39">
        <f>BI30*$D30*$E30*$F30*$H30*$BJ$8</f>
        <v>0</v>
      </c>
      <c r="BK30" s="63"/>
      <c r="BL30" s="39">
        <f>BK30*$D30*$E30*$F30*$H30*$BL$8</f>
        <v>0</v>
      </c>
      <c r="BM30" s="63"/>
      <c r="BN30" s="39">
        <f>BM30*$D30*$E30*$F30*$H30*$BN$8</f>
        <v>0</v>
      </c>
      <c r="BO30" s="65"/>
      <c r="BP30" s="39">
        <f>BO30*$D30*$E30*$F30*$H30*$BP$8</f>
        <v>0</v>
      </c>
      <c r="BQ30" s="64"/>
      <c r="BR30" s="39">
        <f>BQ30*$D30*$E30*$F30*$H30*$BR$8</f>
        <v>0</v>
      </c>
      <c r="BS30" s="65"/>
      <c r="BT30" s="39">
        <f>BS30*$D30*$E30*$F30*$H30*$BT$8</f>
        <v>0</v>
      </c>
      <c r="BU30" s="63"/>
      <c r="BV30" s="39">
        <f>BU30*$D30*$E30*$F30*$H30*$BV$8</f>
        <v>0</v>
      </c>
      <c r="BW30" s="64"/>
      <c r="BX30" s="39">
        <f>BW30*$D30*$E30*$F30*$H30*$BX$8</f>
        <v>0</v>
      </c>
      <c r="BY30" s="63"/>
      <c r="BZ30" s="39">
        <f>BY30*$D30*$E30*$F30*$H30*$BZ$8</f>
        <v>0</v>
      </c>
      <c r="CA30" s="63"/>
      <c r="CB30" s="39">
        <f>CA30*$D30*$E30*$F30*$H30*$CB$8</f>
        <v>0</v>
      </c>
      <c r="CC30" s="63"/>
      <c r="CD30" s="39">
        <f>CC30*$D30*$E30*$F30*$H30*$CD$8</f>
        <v>0</v>
      </c>
      <c r="CE30" s="63"/>
      <c r="CF30" s="39">
        <f>CE30*$D30*$E30*$F30*$H30*$CF$8</f>
        <v>0</v>
      </c>
      <c r="CG30" s="63"/>
      <c r="CH30" s="39">
        <f>CG30*$D30*$E30*$F30*$H30*$CH$8</f>
        <v>0</v>
      </c>
      <c r="CI30" s="64"/>
      <c r="CJ30" s="39">
        <f>CI30*$D30*$E30*$F30*$H30*$CJ$8</f>
        <v>0</v>
      </c>
      <c r="CK30" s="63"/>
      <c r="CL30" s="39">
        <f>CK30*$D30*$E30*$F30*$H30*$CL$8</f>
        <v>0</v>
      </c>
      <c r="CM30" s="68"/>
      <c r="CN30" s="39">
        <f>CM30*$D30*$E30*$F30*$I30*$CN$8</f>
        <v>0</v>
      </c>
      <c r="CO30" s="65"/>
      <c r="CP30" s="39">
        <f>CO30*$D30*$E30*$F30*$J30*$CP$8</f>
        <v>0</v>
      </c>
      <c r="CQ30" s="99"/>
      <c r="CR30" s="39">
        <f>CQ30*D30*E30*F30</f>
        <v>0</v>
      </c>
      <c r="CS30" s="44">
        <f>SUM(M30+K30+W30+O30+Q30+Y30+U30+S30+AA30+AE30+AC30+AG30+AI30+AM30+BI30+BO30+AK30+AW30+AY30+CA30+CC30+BY30+CE30+CG30+BS30+BU30+AO30+AQ30+AS30+AU30+BK30+BM30+BQ30+BA30+BC30+BE30+BG30+BW30+CI30+CK30+CM30+CO30+CQ30)</f>
        <v>5</v>
      </c>
      <c r="CT30" s="44">
        <f>SUM(N30+L30+X30+P30+R30+Z30+V30+T30+AB30+AF30+AD30+AH30+AJ30+AN30+BJ30+BP30+AL30+AX30+AZ30+CB30+CD30+BZ30+CF30+CH30+BT30+BV30+AP30+AR30+AT30+AV30+BL30+BN30+BR30+BB30+BD30+BF30+BH30+BX30+CJ30+CL30+CN30+CP30+CR30)</f>
        <v>193667.59999999998</v>
      </c>
      <c r="CU30" s="79">
        <f t="shared" si="44"/>
        <v>5</v>
      </c>
    </row>
    <row r="31" spans="1:99" s="100" customFormat="1" x14ac:dyDescent="0.25">
      <c r="A31" s="142">
        <v>6</v>
      </c>
      <c r="B31" s="142"/>
      <c r="C31" s="128" t="s">
        <v>141</v>
      </c>
      <c r="D31" s="136">
        <v>11480</v>
      </c>
      <c r="E31" s="140">
        <v>1.54</v>
      </c>
      <c r="F31" s="130">
        <v>1</v>
      </c>
      <c r="G31" s="143"/>
      <c r="H31" s="113"/>
      <c r="I31" s="113"/>
      <c r="J31" s="37">
        <v>2.57</v>
      </c>
      <c r="K31" s="90">
        <f>K32</f>
        <v>0</v>
      </c>
      <c r="L31" s="90">
        <f>L32</f>
        <v>0</v>
      </c>
      <c r="M31" s="90">
        <f>M32</f>
        <v>0</v>
      </c>
      <c r="N31" s="90">
        <f t="shared" ref="N31:CH31" si="95">N32</f>
        <v>0</v>
      </c>
      <c r="O31" s="90">
        <f t="shared" si="95"/>
        <v>0</v>
      </c>
      <c r="P31" s="90">
        <f t="shared" si="95"/>
        <v>0</v>
      </c>
      <c r="Q31" s="91">
        <f t="shared" si="95"/>
        <v>0</v>
      </c>
      <c r="R31" s="90">
        <f t="shared" si="95"/>
        <v>0</v>
      </c>
      <c r="S31" s="90">
        <f t="shared" si="95"/>
        <v>0</v>
      </c>
      <c r="T31" s="90">
        <f t="shared" si="95"/>
        <v>0</v>
      </c>
      <c r="U31" s="90">
        <f t="shared" si="95"/>
        <v>610</v>
      </c>
      <c r="V31" s="90">
        <f t="shared" si="95"/>
        <v>15098036.799999999</v>
      </c>
      <c r="W31" s="90">
        <f t="shared" si="95"/>
        <v>0</v>
      </c>
      <c r="X31" s="90">
        <f t="shared" si="95"/>
        <v>0</v>
      </c>
      <c r="Y31" s="90">
        <f t="shared" si="95"/>
        <v>0</v>
      </c>
      <c r="Z31" s="90">
        <f t="shared" si="95"/>
        <v>0</v>
      </c>
      <c r="AA31" s="90">
        <f t="shared" si="95"/>
        <v>1</v>
      </c>
      <c r="AB31" s="90">
        <f t="shared" si="95"/>
        <v>24750.880000000001</v>
      </c>
      <c r="AC31" s="141">
        <f>AC32</f>
        <v>0</v>
      </c>
      <c r="AD31" s="141">
        <f>AD32</f>
        <v>0</v>
      </c>
      <c r="AE31" s="90">
        <f t="shared" si="95"/>
        <v>0</v>
      </c>
      <c r="AF31" s="90">
        <f t="shared" si="95"/>
        <v>0</v>
      </c>
      <c r="AG31" s="91">
        <f t="shared" si="95"/>
        <v>5</v>
      </c>
      <c r="AH31" s="90">
        <f t="shared" si="95"/>
        <v>148505.28</v>
      </c>
      <c r="AI31" s="90">
        <f t="shared" si="95"/>
        <v>7</v>
      </c>
      <c r="AJ31" s="90">
        <f t="shared" si="95"/>
        <v>173256.16</v>
      </c>
      <c r="AK31" s="90">
        <f>AK32</f>
        <v>0</v>
      </c>
      <c r="AL31" s="90">
        <f>AL32</f>
        <v>0</v>
      </c>
      <c r="AM31" s="141">
        <f t="shared" si="95"/>
        <v>0</v>
      </c>
      <c r="AN31" s="141">
        <f t="shared" si="95"/>
        <v>0</v>
      </c>
      <c r="AO31" s="90">
        <f t="shared" si="95"/>
        <v>0</v>
      </c>
      <c r="AP31" s="90">
        <f t="shared" si="95"/>
        <v>0</v>
      </c>
      <c r="AQ31" s="90">
        <f t="shared" si="95"/>
        <v>0</v>
      </c>
      <c r="AR31" s="90">
        <f t="shared" si="95"/>
        <v>0</v>
      </c>
      <c r="AS31" s="90">
        <f t="shared" si="95"/>
        <v>0</v>
      </c>
      <c r="AT31" s="90">
        <f t="shared" si="95"/>
        <v>0</v>
      </c>
      <c r="AU31" s="90">
        <f t="shared" si="95"/>
        <v>0</v>
      </c>
      <c r="AV31" s="90">
        <f t="shared" si="95"/>
        <v>0</v>
      </c>
      <c r="AW31" s="90">
        <f t="shared" si="95"/>
        <v>3</v>
      </c>
      <c r="AX31" s="90">
        <f t="shared" si="95"/>
        <v>74252.639999999999</v>
      </c>
      <c r="AY31" s="90">
        <f t="shared" si="95"/>
        <v>11</v>
      </c>
      <c r="AZ31" s="90">
        <f t="shared" si="95"/>
        <v>272259.68</v>
      </c>
      <c r="BA31" s="90">
        <f t="shared" si="95"/>
        <v>9</v>
      </c>
      <c r="BB31" s="90">
        <f t="shared" si="95"/>
        <v>222757.92</v>
      </c>
      <c r="BC31" s="90">
        <f t="shared" si="95"/>
        <v>0</v>
      </c>
      <c r="BD31" s="90">
        <f t="shared" si="95"/>
        <v>0</v>
      </c>
      <c r="BE31" s="90">
        <f t="shared" si="95"/>
        <v>0</v>
      </c>
      <c r="BF31" s="90">
        <f t="shared" si="95"/>
        <v>0</v>
      </c>
      <c r="BG31" s="90">
        <f t="shared" si="95"/>
        <v>56</v>
      </c>
      <c r="BH31" s="90">
        <f t="shared" si="95"/>
        <v>1386049.28</v>
      </c>
      <c r="BI31" s="90">
        <f t="shared" si="95"/>
        <v>0</v>
      </c>
      <c r="BJ31" s="90">
        <f t="shared" si="95"/>
        <v>0</v>
      </c>
      <c r="BK31" s="90">
        <f>BK32</f>
        <v>0</v>
      </c>
      <c r="BL31" s="90">
        <f>BL32</f>
        <v>0</v>
      </c>
      <c r="BM31" s="90">
        <f>BM32</f>
        <v>0</v>
      </c>
      <c r="BN31" s="90">
        <f>BN32</f>
        <v>0</v>
      </c>
      <c r="BO31" s="90">
        <f t="shared" si="95"/>
        <v>5</v>
      </c>
      <c r="BP31" s="90">
        <f t="shared" si="95"/>
        <v>148505.28</v>
      </c>
      <c r="BQ31" s="91">
        <f t="shared" si="95"/>
        <v>2</v>
      </c>
      <c r="BR31" s="90">
        <f t="shared" si="95"/>
        <v>59402.112000000001</v>
      </c>
      <c r="BS31" s="90">
        <f t="shared" si="95"/>
        <v>1</v>
      </c>
      <c r="BT31" s="90">
        <f t="shared" si="95"/>
        <v>29701.056</v>
      </c>
      <c r="BU31" s="90">
        <f t="shared" si="95"/>
        <v>50</v>
      </c>
      <c r="BV31" s="90">
        <f t="shared" si="95"/>
        <v>1485052.8</v>
      </c>
      <c r="BW31" s="91">
        <f t="shared" si="95"/>
        <v>0</v>
      </c>
      <c r="BX31" s="90">
        <f t="shared" si="95"/>
        <v>0</v>
      </c>
      <c r="BY31" s="90">
        <f t="shared" si="95"/>
        <v>5</v>
      </c>
      <c r="BZ31" s="90">
        <f t="shared" si="95"/>
        <v>148505.28</v>
      </c>
      <c r="CA31" s="90">
        <f t="shared" si="95"/>
        <v>0</v>
      </c>
      <c r="CB31" s="90">
        <f t="shared" si="95"/>
        <v>0</v>
      </c>
      <c r="CC31" s="90">
        <f t="shared" si="95"/>
        <v>5</v>
      </c>
      <c r="CD31" s="90">
        <f t="shared" si="95"/>
        <v>148505.28</v>
      </c>
      <c r="CE31" s="90">
        <f t="shared" si="95"/>
        <v>3</v>
      </c>
      <c r="CF31" s="90">
        <f t="shared" si="95"/>
        <v>89103.167999999991</v>
      </c>
      <c r="CG31" s="90">
        <f t="shared" si="95"/>
        <v>0</v>
      </c>
      <c r="CH31" s="90">
        <f t="shared" si="95"/>
        <v>0</v>
      </c>
      <c r="CI31" s="91">
        <f t="shared" ref="CI31:CT31" si="96">CI32</f>
        <v>4</v>
      </c>
      <c r="CJ31" s="90">
        <f t="shared" si="96"/>
        <v>118804.224</v>
      </c>
      <c r="CK31" s="90">
        <f t="shared" si="96"/>
        <v>5</v>
      </c>
      <c r="CL31" s="90">
        <f t="shared" si="96"/>
        <v>148505.28</v>
      </c>
      <c r="CM31" s="91">
        <v>10</v>
      </c>
      <c r="CN31" s="90">
        <f t="shared" si="96"/>
        <v>394246.16</v>
      </c>
      <c r="CO31" s="90">
        <f t="shared" si="96"/>
        <v>1</v>
      </c>
      <c r="CP31" s="90">
        <f t="shared" si="96"/>
        <v>45435.544000000002</v>
      </c>
      <c r="CQ31" s="90">
        <f t="shared" si="96"/>
        <v>0</v>
      </c>
      <c r="CR31" s="90">
        <f t="shared" si="96"/>
        <v>0</v>
      </c>
      <c r="CS31" s="90">
        <f t="shared" si="96"/>
        <v>793</v>
      </c>
      <c r="CT31" s="90">
        <f t="shared" si="96"/>
        <v>20215634.824000001</v>
      </c>
      <c r="CU31" s="79"/>
    </row>
    <row r="32" spans="1:99" s="6" customFormat="1" x14ac:dyDescent="0.25">
      <c r="A32" s="66"/>
      <c r="B32" s="66">
        <v>12</v>
      </c>
      <c r="C32" s="58" t="s">
        <v>142</v>
      </c>
      <c r="D32" s="34">
        <v>11480</v>
      </c>
      <c r="E32" s="35">
        <v>1.54</v>
      </c>
      <c r="F32" s="67">
        <v>1</v>
      </c>
      <c r="G32" s="34">
        <v>1.4</v>
      </c>
      <c r="H32" s="34">
        <v>1.68</v>
      </c>
      <c r="I32" s="34">
        <v>2.23</v>
      </c>
      <c r="J32" s="37">
        <v>2.57</v>
      </c>
      <c r="K32" s="63"/>
      <c r="L32" s="39">
        <f>SUM(K32*$D32*$E32*$F32*$G32*$L$8)</f>
        <v>0</v>
      </c>
      <c r="M32" s="63"/>
      <c r="N32" s="39">
        <f t="shared" si="45"/>
        <v>0</v>
      </c>
      <c r="O32" s="63"/>
      <c r="P32" s="39">
        <f>SUM(O32*$D32*$E32*$F32*$G32*$P$8)</f>
        <v>0</v>
      </c>
      <c r="Q32" s="64"/>
      <c r="R32" s="39">
        <f>SUM(Q32*$D32*$E32*$F32*$G32*$R$8)</f>
        <v>0</v>
      </c>
      <c r="S32" s="63"/>
      <c r="T32" s="39">
        <f>SUM(S32*$D32*$E32*$F32*$G32*$T$8)</f>
        <v>0</v>
      </c>
      <c r="U32" s="43">
        <v>610</v>
      </c>
      <c r="V32" s="39">
        <f>SUM(U32*$D32*$E32*$F32*$G32*$V$8)</f>
        <v>15098036.799999999</v>
      </c>
      <c r="W32" s="41"/>
      <c r="X32" s="39">
        <f t="shared" si="46"/>
        <v>0</v>
      </c>
      <c r="Y32" s="63"/>
      <c r="Z32" s="39">
        <f>SUM(Y32*$D32*$E32*$F32*$G32*$Z$8)</f>
        <v>0</v>
      </c>
      <c r="AA32" s="63">
        <v>1</v>
      </c>
      <c r="AB32" s="39">
        <f>SUM(AA32*$D32*$E32*$F32*$G32*$AB$8)</f>
        <v>24750.880000000001</v>
      </c>
      <c r="AC32" s="63"/>
      <c r="AD32" s="39">
        <f>SUM(AC32*$D32*$E32*$F32*$G32*$AD$8)</f>
        <v>0</v>
      </c>
      <c r="AE32" s="63"/>
      <c r="AF32" s="39">
        <f>AE32*$D32*$E32*$F32*$H32*$AF$8</f>
        <v>0</v>
      </c>
      <c r="AG32" s="68">
        <v>5</v>
      </c>
      <c r="AH32" s="39">
        <f>AG32*$D32*$E32*$F32*$H32*$AH$8</f>
        <v>148505.28</v>
      </c>
      <c r="AI32" s="41">
        <v>7</v>
      </c>
      <c r="AJ32" s="39">
        <f>SUM(AI32*$D32*$E32*$F32*$G32*$AJ$8)</f>
        <v>173256.16</v>
      </c>
      <c r="AK32" s="63"/>
      <c r="AL32" s="39">
        <f>SUM(AK32*$D32*$E32*$F32*$G32*$AL$8)</f>
        <v>0</v>
      </c>
      <c r="AM32" s="63"/>
      <c r="AN32" s="39">
        <f>SUM(AM32*$D32*$E32*$F32*$G32*$AN$8)</f>
        <v>0</v>
      </c>
      <c r="AO32" s="63"/>
      <c r="AP32" s="39">
        <f>SUM(AO32*$D32*$E32*$F32*$G32*$AP$8)</f>
        <v>0</v>
      </c>
      <c r="AQ32" s="63"/>
      <c r="AR32" s="39">
        <f>SUM(AQ32*$D32*$E32*$F32*$G32*$AR$8)</f>
        <v>0</v>
      </c>
      <c r="AS32" s="63"/>
      <c r="AT32" s="39">
        <f>SUM(AS32*$D32*$E32*$F32*$G32*$AT$8)</f>
        <v>0</v>
      </c>
      <c r="AU32" s="63"/>
      <c r="AV32" s="39">
        <f>SUM(AU32*$D32*$E32*$F32*$G32*$AV$8)</f>
        <v>0</v>
      </c>
      <c r="AW32" s="63">
        <v>3</v>
      </c>
      <c r="AX32" s="39">
        <f>SUM(AW32*$D32*$E32*$F32*$G32*$AX$8)</f>
        <v>74252.639999999999</v>
      </c>
      <c r="AY32" s="63">
        <v>11</v>
      </c>
      <c r="AZ32" s="39">
        <f>SUM(AY32*$D32*$E32*$F32*$G32*$AZ$8)</f>
        <v>272259.68</v>
      </c>
      <c r="BA32" s="63">
        <v>9</v>
      </c>
      <c r="BB32" s="39">
        <f>SUM(BA32*$D32*$E32*$F32*$G32*$BB$8)</f>
        <v>222757.92</v>
      </c>
      <c r="BC32" s="63"/>
      <c r="BD32" s="39">
        <f>SUM(BC32*$D32*$E32*$F32*$G32*$BD$8)</f>
        <v>0</v>
      </c>
      <c r="BE32" s="63"/>
      <c r="BF32" s="39">
        <f>SUM(BE32*$D32*$E32*$F32*$G32*$BF$8)</f>
        <v>0</v>
      </c>
      <c r="BG32" s="63">
        <v>56</v>
      </c>
      <c r="BH32" s="39">
        <f>SUM(BG32*$D32*$E32*$F32*$G32*$BH$8)</f>
        <v>1386049.28</v>
      </c>
      <c r="BI32" s="63"/>
      <c r="BJ32" s="39">
        <f>BI32*$D32*$E32*$F32*$H32*$BJ$8</f>
        <v>0</v>
      </c>
      <c r="BK32" s="63"/>
      <c r="BL32" s="39">
        <f>BK32*$D32*$E32*$F32*$H32*$BL$8</f>
        <v>0</v>
      </c>
      <c r="BM32" s="63"/>
      <c r="BN32" s="39">
        <f>BM32*$D32*$E32*$F32*$H32*$BN$8</f>
        <v>0</v>
      </c>
      <c r="BO32" s="63">
        <v>5</v>
      </c>
      <c r="BP32" s="39">
        <f>BO32*$D32*$E32*$F32*$H32*$BP$8</f>
        <v>148505.28</v>
      </c>
      <c r="BQ32" s="68">
        <v>2</v>
      </c>
      <c r="BR32" s="39">
        <f>BQ32*$D32*$E32*$F32*$H32*$BR$8</f>
        <v>59402.112000000001</v>
      </c>
      <c r="BS32" s="65">
        <v>1</v>
      </c>
      <c r="BT32" s="39">
        <f>BS32*$D32*$E32*$F32*$H32*$BT$8</f>
        <v>29701.056</v>
      </c>
      <c r="BU32" s="63">
        <v>50</v>
      </c>
      <c r="BV32" s="39">
        <f>BU32*$D32*$E32*$F32*$H32*$BV$8</f>
        <v>1485052.8</v>
      </c>
      <c r="BW32" s="68"/>
      <c r="BX32" s="39">
        <f>BW32*$D32*$E32*$F32*$H32*$BX$8</f>
        <v>0</v>
      </c>
      <c r="BY32" s="65">
        <v>5</v>
      </c>
      <c r="BZ32" s="39">
        <f>BY32*$D32*$E32*$F32*$H32*$BZ$8</f>
        <v>148505.28</v>
      </c>
      <c r="CA32" s="63"/>
      <c r="CB32" s="39">
        <f>CA32*$D32*$E32*$F32*$H32*$CB$8</f>
        <v>0</v>
      </c>
      <c r="CC32" s="63">
        <v>5</v>
      </c>
      <c r="CD32" s="39">
        <f>CC32*$D32*$E32*$F32*$H32*$CD$8</f>
        <v>148505.28</v>
      </c>
      <c r="CE32" s="65">
        <v>3</v>
      </c>
      <c r="CF32" s="39">
        <f>CE32*$D32*$E32*$F32*$H32*$CF$8</f>
        <v>89103.167999999991</v>
      </c>
      <c r="CG32" s="65"/>
      <c r="CH32" s="39">
        <f>CG32*$D32*$E32*$F32*$H32*$CH$8</f>
        <v>0</v>
      </c>
      <c r="CI32" s="64">
        <v>4</v>
      </c>
      <c r="CJ32" s="39">
        <f>CI32*$D32*$E32*$F32*$H32*$CJ$8</f>
        <v>118804.224</v>
      </c>
      <c r="CK32" s="63">
        <v>5</v>
      </c>
      <c r="CL32" s="39">
        <f>CK32*$D32*$E32*$F32*$H32*$CL$8</f>
        <v>148505.28</v>
      </c>
      <c r="CM32" s="68">
        <v>10</v>
      </c>
      <c r="CN32" s="39">
        <f>CM32*$D32*$E32*$F32*$I32*$CN$8</f>
        <v>394246.16</v>
      </c>
      <c r="CO32" s="65">
        <v>1</v>
      </c>
      <c r="CP32" s="39">
        <f>CO32*$D32*$E32*$F32*$J32*$CP$8</f>
        <v>45435.544000000002</v>
      </c>
      <c r="CQ32" s="39"/>
      <c r="CR32" s="39">
        <f>CQ32*D32*E32*F32</f>
        <v>0</v>
      </c>
      <c r="CS32" s="44">
        <f>SUM(M32+K32+W32+O32+Q32+Y32+U32+S32+AA32+AE32+AC32+AG32+AI32+AM32+BI32+BO32+AK32+AW32+AY32+CA32+CC32+BY32+CE32+CG32+BS32+BU32+AO32+AQ32+AS32+AU32+BK32+BM32+BQ32+BA32+BC32+BE32+BG32+BW32+CI32+CK32+CM32+CO32+CQ32)</f>
        <v>793</v>
      </c>
      <c r="CT32" s="44">
        <f>SUM(N32+L32+X32+P32+R32+Z32+V32+T32+AB32+AF32+AD32+AH32+AJ32+AN32+BJ32+BP32+AL32+AX32+AZ32+CB32+CD32+BZ32+CF32+CH32+BT32+BV32+AP32+AR32+AT32+AV32+BL32+BN32+BR32+BB32+BD32+BF32+BH32+BX32+CJ32+CL32+CN32+CP32+CR32)</f>
        <v>20215634.824000001</v>
      </c>
      <c r="CU32" s="79">
        <f t="shared" si="44"/>
        <v>793</v>
      </c>
    </row>
    <row r="33" spans="1:99" s="100" customFormat="1" x14ac:dyDescent="0.25">
      <c r="A33" s="142">
        <v>7</v>
      </c>
      <c r="B33" s="142"/>
      <c r="C33" s="128" t="s">
        <v>143</v>
      </c>
      <c r="D33" s="136">
        <v>11480</v>
      </c>
      <c r="E33" s="140">
        <v>0.98</v>
      </c>
      <c r="F33" s="130">
        <v>1</v>
      </c>
      <c r="G33" s="143"/>
      <c r="H33" s="113"/>
      <c r="I33" s="113"/>
      <c r="J33" s="37">
        <v>2.57</v>
      </c>
      <c r="K33" s="90">
        <f>K34</f>
        <v>0</v>
      </c>
      <c r="L33" s="90">
        <f>L34</f>
        <v>0</v>
      </c>
      <c r="M33" s="90">
        <f>M34</f>
        <v>0</v>
      </c>
      <c r="N33" s="90">
        <f t="shared" ref="N33:CH33" si="97">N34</f>
        <v>0</v>
      </c>
      <c r="O33" s="90">
        <f t="shared" si="97"/>
        <v>8</v>
      </c>
      <c r="P33" s="90">
        <f t="shared" si="97"/>
        <v>126004.47999999998</v>
      </c>
      <c r="Q33" s="91">
        <f t="shared" si="97"/>
        <v>0</v>
      </c>
      <c r="R33" s="90">
        <f t="shared" si="97"/>
        <v>0</v>
      </c>
      <c r="S33" s="90">
        <f t="shared" si="97"/>
        <v>0</v>
      </c>
      <c r="T33" s="90">
        <f t="shared" si="97"/>
        <v>0</v>
      </c>
      <c r="U33" s="90">
        <f t="shared" si="97"/>
        <v>0</v>
      </c>
      <c r="V33" s="90">
        <f t="shared" si="97"/>
        <v>0</v>
      </c>
      <c r="W33" s="90">
        <f t="shared" si="97"/>
        <v>0</v>
      </c>
      <c r="X33" s="90">
        <f t="shared" si="97"/>
        <v>0</v>
      </c>
      <c r="Y33" s="90">
        <f t="shared" si="97"/>
        <v>0</v>
      </c>
      <c r="Z33" s="90">
        <f t="shared" si="97"/>
        <v>0</v>
      </c>
      <c r="AA33" s="90">
        <f t="shared" si="97"/>
        <v>0</v>
      </c>
      <c r="AB33" s="90">
        <f t="shared" si="97"/>
        <v>0</v>
      </c>
      <c r="AC33" s="141">
        <f>AC34</f>
        <v>0</v>
      </c>
      <c r="AD33" s="141">
        <f>AD34</f>
        <v>0</v>
      </c>
      <c r="AE33" s="90">
        <f t="shared" si="97"/>
        <v>0</v>
      </c>
      <c r="AF33" s="90">
        <f t="shared" si="97"/>
        <v>0</v>
      </c>
      <c r="AG33" s="91">
        <f t="shared" si="97"/>
        <v>0</v>
      </c>
      <c r="AH33" s="90">
        <f t="shared" si="97"/>
        <v>0</v>
      </c>
      <c r="AI33" s="90">
        <f t="shared" si="97"/>
        <v>3</v>
      </c>
      <c r="AJ33" s="90">
        <f t="shared" si="97"/>
        <v>47251.679999999993</v>
      </c>
      <c r="AK33" s="90">
        <f>AK34</f>
        <v>0</v>
      </c>
      <c r="AL33" s="90">
        <f>AL34</f>
        <v>0</v>
      </c>
      <c r="AM33" s="141">
        <f t="shared" si="97"/>
        <v>0</v>
      </c>
      <c r="AN33" s="141">
        <f t="shared" si="97"/>
        <v>0</v>
      </c>
      <c r="AO33" s="90">
        <f t="shared" si="97"/>
        <v>0</v>
      </c>
      <c r="AP33" s="90">
        <f t="shared" si="97"/>
        <v>0</v>
      </c>
      <c r="AQ33" s="90">
        <f t="shared" si="97"/>
        <v>0</v>
      </c>
      <c r="AR33" s="90">
        <f t="shared" si="97"/>
        <v>0</v>
      </c>
      <c r="AS33" s="90">
        <f t="shared" si="97"/>
        <v>0</v>
      </c>
      <c r="AT33" s="90">
        <f t="shared" si="97"/>
        <v>0</v>
      </c>
      <c r="AU33" s="90">
        <f t="shared" si="97"/>
        <v>0</v>
      </c>
      <c r="AV33" s="90">
        <f t="shared" si="97"/>
        <v>0</v>
      </c>
      <c r="AW33" s="90">
        <f t="shared" si="97"/>
        <v>0</v>
      </c>
      <c r="AX33" s="90">
        <f t="shared" si="97"/>
        <v>0</v>
      </c>
      <c r="AY33" s="90">
        <f t="shared" si="97"/>
        <v>0</v>
      </c>
      <c r="AZ33" s="90">
        <f t="shared" si="97"/>
        <v>0</v>
      </c>
      <c r="BA33" s="90">
        <f t="shared" si="97"/>
        <v>0</v>
      </c>
      <c r="BB33" s="90">
        <f t="shared" si="97"/>
        <v>0</v>
      </c>
      <c r="BC33" s="90">
        <f t="shared" si="97"/>
        <v>0</v>
      </c>
      <c r="BD33" s="90">
        <f t="shared" si="97"/>
        <v>0</v>
      </c>
      <c r="BE33" s="90">
        <f t="shared" si="97"/>
        <v>0</v>
      </c>
      <c r="BF33" s="90">
        <f t="shared" si="97"/>
        <v>0</v>
      </c>
      <c r="BG33" s="90">
        <f t="shared" si="97"/>
        <v>0</v>
      </c>
      <c r="BH33" s="90">
        <f t="shared" si="97"/>
        <v>0</v>
      </c>
      <c r="BI33" s="90">
        <f t="shared" si="97"/>
        <v>0</v>
      </c>
      <c r="BJ33" s="90">
        <f t="shared" si="97"/>
        <v>0</v>
      </c>
      <c r="BK33" s="90">
        <f>BK34</f>
        <v>0</v>
      </c>
      <c r="BL33" s="90">
        <f>BL34</f>
        <v>0</v>
      </c>
      <c r="BM33" s="90">
        <f>BM34</f>
        <v>0</v>
      </c>
      <c r="BN33" s="90">
        <f>BN34</f>
        <v>0</v>
      </c>
      <c r="BO33" s="90">
        <f t="shared" si="97"/>
        <v>0</v>
      </c>
      <c r="BP33" s="90">
        <f t="shared" si="97"/>
        <v>0</v>
      </c>
      <c r="BQ33" s="91">
        <f t="shared" si="97"/>
        <v>0</v>
      </c>
      <c r="BR33" s="90">
        <f t="shared" si="97"/>
        <v>0</v>
      </c>
      <c r="BS33" s="90">
        <f t="shared" si="97"/>
        <v>1</v>
      </c>
      <c r="BT33" s="90">
        <f t="shared" si="97"/>
        <v>18900.671999999999</v>
      </c>
      <c r="BU33" s="90">
        <f t="shared" si="97"/>
        <v>3</v>
      </c>
      <c r="BV33" s="90">
        <f t="shared" si="97"/>
        <v>56702.015999999996</v>
      </c>
      <c r="BW33" s="91">
        <f t="shared" si="97"/>
        <v>0</v>
      </c>
      <c r="BX33" s="90">
        <f t="shared" si="97"/>
        <v>0</v>
      </c>
      <c r="BY33" s="90">
        <f t="shared" si="97"/>
        <v>0</v>
      </c>
      <c r="BZ33" s="90">
        <f t="shared" si="97"/>
        <v>0</v>
      </c>
      <c r="CA33" s="90">
        <f t="shared" si="97"/>
        <v>0</v>
      </c>
      <c r="CB33" s="90">
        <f t="shared" si="97"/>
        <v>0</v>
      </c>
      <c r="CC33" s="90">
        <f t="shared" si="97"/>
        <v>1</v>
      </c>
      <c r="CD33" s="90">
        <f t="shared" si="97"/>
        <v>18900.671999999999</v>
      </c>
      <c r="CE33" s="90">
        <f t="shared" si="97"/>
        <v>0</v>
      </c>
      <c r="CF33" s="90">
        <f t="shared" si="97"/>
        <v>0</v>
      </c>
      <c r="CG33" s="90">
        <f t="shared" si="97"/>
        <v>0</v>
      </c>
      <c r="CH33" s="90">
        <f t="shared" si="97"/>
        <v>0</v>
      </c>
      <c r="CI33" s="91">
        <f t="shared" ref="CI33:CT33" si="98">CI34</f>
        <v>1</v>
      </c>
      <c r="CJ33" s="90">
        <f t="shared" si="98"/>
        <v>18900.671999999999</v>
      </c>
      <c r="CK33" s="90">
        <f t="shared" si="98"/>
        <v>0</v>
      </c>
      <c r="CL33" s="90">
        <f t="shared" si="98"/>
        <v>0</v>
      </c>
      <c r="CM33" s="91">
        <v>0</v>
      </c>
      <c r="CN33" s="90">
        <f t="shared" si="98"/>
        <v>0</v>
      </c>
      <c r="CO33" s="90">
        <f t="shared" si="98"/>
        <v>0</v>
      </c>
      <c r="CP33" s="90">
        <f t="shared" si="98"/>
        <v>0</v>
      </c>
      <c r="CQ33" s="90">
        <f t="shared" si="98"/>
        <v>0</v>
      </c>
      <c r="CR33" s="90">
        <f t="shared" si="98"/>
        <v>0</v>
      </c>
      <c r="CS33" s="90">
        <f t="shared" si="98"/>
        <v>17</v>
      </c>
      <c r="CT33" s="90">
        <f t="shared" si="98"/>
        <v>286660.19199999998</v>
      </c>
      <c r="CU33" s="79"/>
    </row>
    <row r="34" spans="1:99" s="6" customFormat="1" ht="30" x14ac:dyDescent="0.25">
      <c r="A34" s="66"/>
      <c r="B34" s="66">
        <v>13</v>
      </c>
      <c r="C34" s="58" t="s">
        <v>144</v>
      </c>
      <c r="D34" s="34">
        <v>11480</v>
      </c>
      <c r="E34" s="35">
        <v>0.98</v>
      </c>
      <c r="F34" s="67">
        <v>1</v>
      </c>
      <c r="G34" s="34">
        <v>1.4</v>
      </c>
      <c r="H34" s="34">
        <v>1.68</v>
      </c>
      <c r="I34" s="34">
        <v>2.23</v>
      </c>
      <c r="J34" s="37">
        <v>2.57</v>
      </c>
      <c r="K34" s="63"/>
      <c r="L34" s="39">
        <f>SUM(K34*$D34*$E34*$F34*$G34*$L$8)</f>
        <v>0</v>
      </c>
      <c r="M34" s="63"/>
      <c r="N34" s="39">
        <f t="shared" si="45"/>
        <v>0</v>
      </c>
      <c r="O34" s="63">
        <v>8</v>
      </c>
      <c r="P34" s="39">
        <f>SUM(O34*$D34*$E34*$F34*$G34*$P$8)</f>
        <v>126004.47999999998</v>
      </c>
      <c r="Q34" s="64"/>
      <c r="R34" s="39">
        <f>SUM(Q34*$D34*$E34*$F34*$G34*$R$8)</f>
        <v>0</v>
      </c>
      <c r="S34" s="63"/>
      <c r="T34" s="39">
        <f>SUM(S34*$D34*$E34*$F34*$G34*$T$8)</f>
        <v>0</v>
      </c>
      <c r="U34" s="38"/>
      <c r="V34" s="39">
        <f>SUM(U34*$D34*$E34*$F34*$G34*$V$8)</f>
        <v>0</v>
      </c>
      <c r="W34" s="41"/>
      <c r="X34" s="39">
        <f t="shared" si="46"/>
        <v>0</v>
      </c>
      <c r="Y34" s="63"/>
      <c r="Z34" s="39">
        <f>SUM(Y34*$D34*$E34*$F34*$G34*$Z$8)</f>
        <v>0</v>
      </c>
      <c r="AA34" s="63"/>
      <c r="AB34" s="39">
        <f>SUM(AA34*$D34*$E34*$F34*$G34*$AB$8)</f>
        <v>0</v>
      </c>
      <c r="AC34" s="63"/>
      <c r="AD34" s="39">
        <f>SUM(AC34*$D34*$E34*$F34*$G34*$AD$8)</f>
        <v>0</v>
      </c>
      <c r="AE34" s="63"/>
      <c r="AF34" s="39">
        <f>AE34*$D34*$E34*$F34*$H34*$AF$8</f>
        <v>0</v>
      </c>
      <c r="AG34" s="64"/>
      <c r="AH34" s="39">
        <f>AG34*$D34*$E34*$F34*$H34*$AH$8</f>
        <v>0</v>
      </c>
      <c r="AI34" s="41">
        <v>3</v>
      </c>
      <c r="AJ34" s="39">
        <f>SUM(AI34*$D34*$E34*$F34*$G34*$AJ$8)</f>
        <v>47251.679999999993</v>
      </c>
      <c r="AK34" s="63"/>
      <c r="AL34" s="39">
        <f>SUM(AK34*$D34*$E34*$F34*$G34*$AL$8)</f>
        <v>0</v>
      </c>
      <c r="AM34" s="63"/>
      <c r="AN34" s="39">
        <f>SUM(AM34*$D34*$E34*$F34*$G34*$AN$8)</f>
        <v>0</v>
      </c>
      <c r="AO34" s="63"/>
      <c r="AP34" s="39">
        <f>SUM(AO34*$D34*$E34*$F34*$G34*$AP$8)</f>
        <v>0</v>
      </c>
      <c r="AQ34" s="63"/>
      <c r="AR34" s="39">
        <f>SUM(AQ34*$D34*$E34*$F34*$G34*$AR$8)</f>
        <v>0</v>
      </c>
      <c r="AS34" s="63"/>
      <c r="AT34" s="39">
        <f>SUM(AS34*$D34*$E34*$F34*$G34*$AT$8)</f>
        <v>0</v>
      </c>
      <c r="AU34" s="63"/>
      <c r="AV34" s="39">
        <f>SUM(AU34*$D34*$E34*$F34*$G34*$AV$8)</f>
        <v>0</v>
      </c>
      <c r="AW34" s="63"/>
      <c r="AX34" s="39">
        <f>SUM(AW34*$D34*$E34*$F34*$G34*$AX$8)</f>
        <v>0</v>
      </c>
      <c r="AY34" s="63"/>
      <c r="AZ34" s="39">
        <f>SUM(AY34*$D34*$E34*$F34*$G34*$AZ$8)</f>
        <v>0</v>
      </c>
      <c r="BA34" s="63"/>
      <c r="BB34" s="39">
        <f>SUM(BA34*$D34*$E34*$F34*$G34*$BB$8)</f>
        <v>0</v>
      </c>
      <c r="BC34" s="63"/>
      <c r="BD34" s="39">
        <f>SUM(BC34*$D34*$E34*$F34*$G34*$BD$8)</f>
        <v>0</v>
      </c>
      <c r="BE34" s="63"/>
      <c r="BF34" s="39">
        <f>SUM(BE34*$D34*$E34*$F34*$G34*$BF$8)</f>
        <v>0</v>
      </c>
      <c r="BG34" s="63"/>
      <c r="BH34" s="39">
        <f>SUM(BG34*$D34*$E34*$F34*$G34*$BH$8)</f>
        <v>0</v>
      </c>
      <c r="BI34" s="63"/>
      <c r="BJ34" s="39">
        <f>BI34*$D34*$E34*$F34*$H34*$BJ$8</f>
        <v>0</v>
      </c>
      <c r="BK34" s="63"/>
      <c r="BL34" s="39">
        <f>BK34*$D34*$E34*$F34*$H34*$BL$8</f>
        <v>0</v>
      </c>
      <c r="BM34" s="63"/>
      <c r="BN34" s="39">
        <f>BM34*$D34*$E34*$F34*$H34*$BN$8</f>
        <v>0</v>
      </c>
      <c r="BO34" s="63"/>
      <c r="BP34" s="39">
        <f>BO34*$D34*$E34*$F34*$H34*$BP$8</f>
        <v>0</v>
      </c>
      <c r="BQ34" s="64"/>
      <c r="BR34" s="39">
        <f>BQ34*$D34*$E34*$F34*$H34*$BR$8</f>
        <v>0</v>
      </c>
      <c r="BS34" s="63">
        <v>1</v>
      </c>
      <c r="BT34" s="39">
        <f>BS34*$D34*$E34*$F34*$H34*$BT$8</f>
        <v>18900.671999999999</v>
      </c>
      <c r="BU34" s="63">
        <v>3</v>
      </c>
      <c r="BV34" s="39">
        <f>BU34*$D34*$E34*$F34*$H34*$BV$8</f>
        <v>56702.015999999996</v>
      </c>
      <c r="BW34" s="64"/>
      <c r="BX34" s="39">
        <f>BW34*$D34*$E34*$F34*$H34*$BX$8</f>
        <v>0</v>
      </c>
      <c r="BY34" s="63"/>
      <c r="BZ34" s="39">
        <f>BY34*$D34*$E34*$F34*$H34*$BZ$8</f>
        <v>0</v>
      </c>
      <c r="CA34" s="63"/>
      <c r="CB34" s="39">
        <f>CA34*$D34*$E34*$F34*$H34*$CB$8</f>
        <v>0</v>
      </c>
      <c r="CC34" s="63">
        <v>1</v>
      </c>
      <c r="CD34" s="39">
        <f>CC34*$D34*$E34*$F34*$H34*$CD$8</f>
        <v>18900.671999999999</v>
      </c>
      <c r="CE34" s="63"/>
      <c r="CF34" s="39">
        <f>CE34*$D34*$E34*$F34*$H34*$CF$8</f>
        <v>0</v>
      </c>
      <c r="CG34" s="63"/>
      <c r="CH34" s="39">
        <f>CG34*$D34*$E34*$F34*$H34*$CH$8</f>
        <v>0</v>
      </c>
      <c r="CI34" s="64">
        <v>1</v>
      </c>
      <c r="CJ34" s="39">
        <f>CI34*$D34*$E34*$F34*$H34*$CJ$8</f>
        <v>18900.671999999999</v>
      </c>
      <c r="CK34" s="63"/>
      <c r="CL34" s="39">
        <f>CK34*$D34*$E34*$F34*$H34*$CL$8</f>
        <v>0</v>
      </c>
      <c r="CM34" s="64"/>
      <c r="CN34" s="39">
        <f>CM34*$D34*$E34*$F34*$I34*$CN$8</f>
        <v>0</v>
      </c>
      <c r="CO34" s="63"/>
      <c r="CP34" s="39">
        <f>CO34*$D34*$E34*$F34*$J34*$CP$8</f>
        <v>0</v>
      </c>
      <c r="CQ34" s="39"/>
      <c r="CR34" s="39">
        <f>CQ34*D34*E34*F34</f>
        <v>0</v>
      </c>
      <c r="CS34" s="69">
        <f>SUM(M34+K34+W34+O34+Q34+Y34+U34+S34+AA34+AE34+AC34+AG34+AI34+AM34+BI34+BO34+AK34+AW34+AY34+CA34+CC34+BY34+CE34+CG34+BS34+BU34+AO34+AQ34+AS34+AU34+BK34+BM34+BQ34+BA34+BC34+BE34+BG34+BW34+CI34+CK34+CM34+CO34+CQ34)</f>
        <v>17</v>
      </c>
      <c r="CT34" s="69">
        <f>SUM(N34+L34+X34+P34+R34+Z34+V34+T34+AB34+AF34+AD34+AH34+AJ34+AN34+BJ34+BP34+AL34+AX34+AZ34+CB34+CD34+BZ34+CF34+CH34+BT34+BV34+AP34+AR34+AT34+AV34+BL34+BN34+BR34+BB34+BD34+BF34+BH34+BX34+CJ34+CL34+CN34+CP34+CR34)</f>
        <v>286660.19199999998</v>
      </c>
      <c r="CU34" s="79">
        <f t="shared" si="44"/>
        <v>17</v>
      </c>
    </row>
    <row r="35" spans="1:99" s="100" customFormat="1" x14ac:dyDescent="0.25">
      <c r="A35" s="142">
        <v>8</v>
      </c>
      <c r="B35" s="142"/>
      <c r="C35" s="128" t="s">
        <v>145</v>
      </c>
      <c r="D35" s="136">
        <v>11480</v>
      </c>
      <c r="E35" s="140">
        <v>9.23</v>
      </c>
      <c r="F35" s="130">
        <v>1</v>
      </c>
      <c r="G35" s="143"/>
      <c r="H35" s="113"/>
      <c r="I35" s="113"/>
      <c r="J35" s="37">
        <v>2.57</v>
      </c>
      <c r="K35" s="90">
        <f t="shared" ref="K35" si="99">SUM(K36:K38)</f>
        <v>0</v>
      </c>
      <c r="L35" s="90">
        <f>SUM(L36:L38)</f>
        <v>0</v>
      </c>
      <c r="M35" s="90">
        <f t="shared" ref="M35:BQ35" si="100">SUM(M36:M38)</f>
        <v>0</v>
      </c>
      <c r="N35" s="90">
        <f t="shared" si="100"/>
        <v>0</v>
      </c>
      <c r="O35" s="90">
        <f t="shared" si="100"/>
        <v>127</v>
      </c>
      <c r="P35" s="90">
        <f>SUM(P36:P38)</f>
        <v>27978137.599999998</v>
      </c>
      <c r="Q35" s="91">
        <f t="shared" ref="Q35" si="101">SUM(Q36:Q38)</f>
        <v>0</v>
      </c>
      <c r="R35" s="90">
        <f>SUM(R36:R38)</f>
        <v>0</v>
      </c>
      <c r="S35" s="90">
        <f t="shared" ref="S35" si="102">SUM(S36:S38)</f>
        <v>0</v>
      </c>
      <c r="T35" s="90">
        <f>SUM(T36:T38)</f>
        <v>0</v>
      </c>
      <c r="U35" s="90">
        <f t="shared" ref="U35" si="103">SUM(U36:U38)</f>
        <v>0</v>
      </c>
      <c r="V35" s="90">
        <f>SUM(V36:V38)</f>
        <v>0</v>
      </c>
      <c r="W35" s="90">
        <f t="shared" ref="W35" si="104">SUM(W36:W38)</f>
        <v>0</v>
      </c>
      <c r="X35" s="90">
        <f t="shared" si="100"/>
        <v>0</v>
      </c>
      <c r="Y35" s="90">
        <f t="shared" si="100"/>
        <v>0</v>
      </c>
      <c r="Z35" s="90">
        <f t="shared" si="100"/>
        <v>0</v>
      </c>
      <c r="AA35" s="90">
        <f t="shared" si="100"/>
        <v>0</v>
      </c>
      <c r="AB35" s="90">
        <f t="shared" si="100"/>
        <v>0</v>
      </c>
      <c r="AC35" s="141">
        <f t="shared" si="100"/>
        <v>0</v>
      </c>
      <c r="AD35" s="141">
        <f>SUM(AD36:AD38)</f>
        <v>0</v>
      </c>
      <c r="AE35" s="90">
        <f t="shared" ref="AE35" si="105">SUM(AE36:AE38)</f>
        <v>0</v>
      </c>
      <c r="AF35" s="90">
        <f t="shared" si="100"/>
        <v>0</v>
      </c>
      <c r="AG35" s="91">
        <f t="shared" si="100"/>
        <v>0</v>
      </c>
      <c r="AH35" s="90">
        <f t="shared" si="100"/>
        <v>0</v>
      </c>
      <c r="AI35" s="90">
        <f t="shared" si="100"/>
        <v>0</v>
      </c>
      <c r="AJ35" s="90">
        <f t="shared" si="100"/>
        <v>0</v>
      </c>
      <c r="AK35" s="90">
        <f t="shared" si="100"/>
        <v>0</v>
      </c>
      <c r="AL35" s="90">
        <f>SUM(AL36:AL38)</f>
        <v>0</v>
      </c>
      <c r="AM35" s="141">
        <f t="shared" ref="AM35" si="106">SUM(AM36:AM38)</f>
        <v>0</v>
      </c>
      <c r="AN35" s="141">
        <f t="shared" si="100"/>
        <v>0</v>
      </c>
      <c r="AO35" s="90">
        <f t="shared" si="100"/>
        <v>0</v>
      </c>
      <c r="AP35" s="90">
        <f>SUM(AP36:AP38)</f>
        <v>0</v>
      </c>
      <c r="AQ35" s="90">
        <f t="shared" ref="AQ35" si="107">SUM(AQ36:AQ38)</f>
        <v>0</v>
      </c>
      <c r="AR35" s="90">
        <f>SUM(AR36:AR38)</f>
        <v>0</v>
      </c>
      <c r="AS35" s="90">
        <f t="shared" ref="AS35" si="108">SUM(AS36:AS38)</f>
        <v>0</v>
      </c>
      <c r="AT35" s="90">
        <f>SUM(AT36:AT38)</f>
        <v>0</v>
      </c>
      <c r="AU35" s="90">
        <f t="shared" ref="AU35" si="109">SUM(AU36:AU38)</f>
        <v>0</v>
      </c>
      <c r="AV35" s="90">
        <f>SUM(AV36:AV38)</f>
        <v>0</v>
      </c>
      <c r="AW35" s="90">
        <f>SUM(AW36:AW38)</f>
        <v>0</v>
      </c>
      <c r="AX35" s="90">
        <f>SUM(AX36:AX38)</f>
        <v>0</v>
      </c>
      <c r="AY35" s="90">
        <f>SUM(AY36:AY38)</f>
        <v>0</v>
      </c>
      <c r="AZ35" s="90">
        <f>SUM(AZ36:AZ38)</f>
        <v>0</v>
      </c>
      <c r="BA35" s="90">
        <f t="shared" ref="BA35" si="110">SUM(BA36:BA38)</f>
        <v>0</v>
      </c>
      <c r="BB35" s="90">
        <f>SUM(BB36:BB38)</f>
        <v>0</v>
      </c>
      <c r="BC35" s="90">
        <f t="shared" ref="BC35" si="111">SUM(BC36:BC38)</f>
        <v>0</v>
      </c>
      <c r="BD35" s="90">
        <f>SUM(BD36:BD38)</f>
        <v>0</v>
      </c>
      <c r="BE35" s="90">
        <f t="shared" ref="BE35" si="112">SUM(BE36:BE38)</f>
        <v>0</v>
      </c>
      <c r="BF35" s="90">
        <f>SUM(BF36:BF38)</f>
        <v>0</v>
      </c>
      <c r="BG35" s="90">
        <f>SUM(BG36:BG38)</f>
        <v>0</v>
      </c>
      <c r="BH35" s="90">
        <f>SUM(BH36:BH38)</f>
        <v>0</v>
      </c>
      <c r="BI35" s="90">
        <f t="shared" ref="BI35" si="113">SUM(BI36:BI38)</f>
        <v>0</v>
      </c>
      <c r="BJ35" s="90">
        <f t="shared" si="100"/>
        <v>0</v>
      </c>
      <c r="BK35" s="90">
        <f t="shared" si="100"/>
        <v>0</v>
      </c>
      <c r="BL35" s="90">
        <f>SUM(BL36:BL38)</f>
        <v>0</v>
      </c>
      <c r="BM35" s="90">
        <f t="shared" ref="BM35" si="114">SUM(BM36:BM38)</f>
        <v>0</v>
      </c>
      <c r="BN35" s="90">
        <f>SUM(BN36:BN38)</f>
        <v>0</v>
      </c>
      <c r="BO35" s="90">
        <f t="shared" ref="BO35" si="115">SUM(BO36:BO38)</f>
        <v>0</v>
      </c>
      <c r="BP35" s="90">
        <f t="shared" si="100"/>
        <v>0</v>
      </c>
      <c r="BQ35" s="91">
        <f t="shared" si="100"/>
        <v>0</v>
      </c>
      <c r="BR35" s="90">
        <f>SUM(BR36:BR38)</f>
        <v>0</v>
      </c>
      <c r="BS35" s="90">
        <f>SUM(BS36:BS38)</f>
        <v>0</v>
      </c>
      <c r="BT35" s="90">
        <f>SUM(BT36:BT38)</f>
        <v>0</v>
      </c>
      <c r="BU35" s="90">
        <f>SUM(BU36:BU38)</f>
        <v>0</v>
      </c>
      <c r="BV35" s="90">
        <f>SUM(BV36:BV38)</f>
        <v>0</v>
      </c>
      <c r="BW35" s="91">
        <f t="shared" ref="BW35" si="116">SUM(BW36:BW38)</f>
        <v>0</v>
      </c>
      <c r="BX35" s="90">
        <f>SUM(BX36:BX38)</f>
        <v>0</v>
      </c>
      <c r="BY35" s="90">
        <f>SUM(BY36:BY38)</f>
        <v>0</v>
      </c>
      <c r="BZ35" s="90">
        <f>SUM(BZ36:BZ38)</f>
        <v>0</v>
      </c>
      <c r="CA35" s="90">
        <f t="shared" ref="CA35:CT35" si="117">SUM(CA36:CA38)</f>
        <v>0</v>
      </c>
      <c r="CB35" s="90">
        <f t="shared" si="117"/>
        <v>0</v>
      </c>
      <c r="CC35" s="90">
        <f t="shared" si="117"/>
        <v>0</v>
      </c>
      <c r="CD35" s="90">
        <f t="shared" si="117"/>
        <v>0</v>
      </c>
      <c r="CE35" s="90">
        <f t="shared" si="117"/>
        <v>0</v>
      </c>
      <c r="CF35" s="90">
        <f t="shared" si="117"/>
        <v>0</v>
      </c>
      <c r="CG35" s="90">
        <f t="shared" si="117"/>
        <v>0</v>
      </c>
      <c r="CH35" s="90">
        <f t="shared" si="117"/>
        <v>0</v>
      </c>
      <c r="CI35" s="91">
        <f t="shared" si="117"/>
        <v>0</v>
      </c>
      <c r="CJ35" s="90">
        <f t="shared" si="117"/>
        <v>0</v>
      </c>
      <c r="CK35" s="90">
        <f t="shared" si="117"/>
        <v>0</v>
      </c>
      <c r="CL35" s="90">
        <f t="shared" si="117"/>
        <v>0</v>
      </c>
      <c r="CM35" s="91">
        <v>0</v>
      </c>
      <c r="CN35" s="90">
        <f t="shared" si="117"/>
        <v>0</v>
      </c>
      <c r="CO35" s="90">
        <f t="shared" si="117"/>
        <v>0</v>
      </c>
      <c r="CP35" s="90">
        <f t="shared" si="117"/>
        <v>0</v>
      </c>
      <c r="CQ35" s="90">
        <f t="shared" si="117"/>
        <v>0</v>
      </c>
      <c r="CR35" s="90">
        <f t="shared" si="117"/>
        <v>0</v>
      </c>
      <c r="CS35" s="90">
        <f t="shared" si="117"/>
        <v>127</v>
      </c>
      <c r="CT35" s="90">
        <f t="shared" si="117"/>
        <v>27978137.599999998</v>
      </c>
      <c r="CU35" s="79"/>
    </row>
    <row r="36" spans="1:99" s="1" customFormat="1" ht="30" x14ac:dyDescent="0.25">
      <c r="A36" s="28"/>
      <c r="B36" s="28">
        <v>14</v>
      </c>
      <c r="C36" s="33" t="s">
        <v>146</v>
      </c>
      <c r="D36" s="34">
        <v>11480</v>
      </c>
      <c r="E36" s="67">
        <v>14.23</v>
      </c>
      <c r="F36" s="36">
        <v>1</v>
      </c>
      <c r="G36" s="34">
        <v>1.4</v>
      </c>
      <c r="H36" s="34">
        <v>1.68</v>
      </c>
      <c r="I36" s="34">
        <v>2.23</v>
      </c>
      <c r="J36" s="37">
        <v>2.57</v>
      </c>
      <c r="K36" s="38">
        <v>0</v>
      </c>
      <c r="L36" s="39">
        <f>SUM(K36*$D36*$E36*$F36*$G36*$L$8)</f>
        <v>0</v>
      </c>
      <c r="M36" s="38">
        <v>0</v>
      </c>
      <c r="N36" s="39">
        <f t="shared" si="45"/>
        <v>0</v>
      </c>
      <c r="O36" s="38">
        <v>113</v>
      </c>
      <c r="P36" s="39">
        <f>SUM(O36*$D36*$E36*$F36*$G36*$P$8)</f>
        <v>25843615.279999997</v>
      </c>
      <c r="Q36" s="40">
        <v>0</v>
      </c>
      <c r="R36" s="39">
        <f>SUM(Q36*$D36*$E36*$F36*$G36*$R$8)</f>
        <v>0</v>
      </c>
      <c r="S36" s="38">
        <v>0</v>
      </c>
      <c r="T36" s="39">
        <f>SUM(S36*$D36*$E36*$F36*$G36*$T$8)</f>
        <v>0</v>
      </c>
      <c r="U36" s="38"/>
      <c r="V36" s="39">
        <f>SUM(U36*$D36*$E36*$F36*$G36*$V$8)</f>
        <v>0</v>
      </c>
      <c r="W36" s="41"/>
      <c r="X36" s="39">
        <f t="shared" si="46"/>
        <v>0</v>
      </c>
      <c r="Y36" s="38">
        <v>0</v>
      </c>
      <c r="Z36" s="39">
        <f>SUM(Y36*$D36*$E36*$F36*$G36*$Z$8)</f>
        <v>0</v>
      </c>
      <c r="AA36" s="38">
        <v>0</v>
      </c>
      <c r="AB36" s="39">
        <f>SUM(AA36*$D36*$E36*$F36*$G36*$AB$8)</f>
        <v>0</v>
      </c>
      <c r="AC36" s="38">
        <v>0</v>
      </c>
      <c r="AD36" s="39">
        <f>SUM(AC36*$D36*$E36*$F36*$G36*$AD$8)</f>
        <v>0</v>
      </c>
      <c r="AE36" s="38">
        <v>0</v>
      </c>
      <c r="AF36" s="39">
        <f>AE36*$D36*$E36*$F36*$H36*$AF$8</f>
        <v>0</v>
      </c>
      <c r="AG36" s="40">
        <v>0</v>
      </c>
      <c r="AH36" s="39">
        <f>AG36*$D36*$E36*$F36*$H36*$AH$8</f>
        <v>0</v>
      </c>
      <c r="AI36" s="41"/>
      <c r="AJ36" s="39">
        <f>SUM(AI36*$D36*$E36*$F36*$G36*$AJ$8)</f>
        <v>0</v>
      </c>
      <c r="AK36" s="38"/>
      <c r="AL36" s="39">
        <f>SUM(AK36*$D36*$E36*$F36*$G36*$AL$8)</f>
        <v>0</v>
      </c>
      <c r="AM36" s="38">
        <v>0</v>
      </c>
      <c r="AN36" s="39">
        <f>SUM(AM36*$D36*$E36*$F36*$G36*$AN$8)</f>
        <v>0</v>
      </c>
      <c r="AO36" s="38">
        <v>0</v>
      </c>
      <c r="AP36" s="39">
        <f>SUM(AO36*$D36*$E36*$F36*$G36*$AP$8)</f>
        <v>0</v>
      </c>
      <c r="AQ36" s="38"/>
      <c r="AR36" s="39">
        <f>SUM(AQ36*$D36*$E36*$F36*$G36*$AR$8)</f>
        <v>0</v>
      </c>
      <c r="AS36" s="38"/>
      <c r="AT36" s="39">
        <f>SUM(AS36*$D36*$E36*$F36*$G36*$AT$8)</f>
        <v>0</v>
      </c>
      <c r="AU36" s="38"/>
      <c r="AV36" s="39">
        <f>SUM(AU36*$D36*$E36*$F36*$G36*$AV$8)</f>
        <v>0</v>
      </c>
      <c r="AW36" s="38">
        <v>0</v>
      </c>
      <c r="AX36" s="39">
        <f>SUM(AW36*$D36*$E36*$F36*$G36*$AX$8)</f>
        <v>0</v>
      </c>
      <c r="AY36" s="38">
        <v>0</v>
      </c>
      <c r="AZ36" s="39">
        <f>SUM(AY36*$D36*$E36*$F36*$G36*$AZ$8)</f>
        <v>0</v>
      </c>
      <c r="BA36" s="38">
        <v>0</v>
      </c>
      <c r="BB36" s="39">
        <f>SUM(BA36*$D36*$E36*$F36*$G36*$BB$8)</f>
        <v>0</v>
      </c>
      <c r="BC36" s="38">
        <v>0</v>
      </c>
      <c r="BD36" s="39">
        <f>SUM(BC36*$D36*$E36*$F36*$G36*$BD$8)</f>
        <v>0</v>
      </c>
      <c r="BE36" s="38">
        <v>0</v>
      </c>
      <c r="BF36" s="39">
        <f>SUM(BE36*$D36*$E36*$F36*$G36*$BF$8)</f>
        <v>0</v>
      </c>
      <c r="BG36" s="38"/>
      <c r="BH36" s="39">
        <f>SUM(BG36*$D36*$E36*$F36*$G36*$BH$8)</f>
        <v>0</v>
      </c>
      <c r="BI36" s="38">
        <v>0</v>
      </c>
      <c r="BJ36" s="39">
        <f>BI36*$D36*$E36*$F36*$H36*$BJ$8</f>
        <v>0</v>
      </c>
      <c r="BK36" s="38">
        <v>0</v>
      </c>
      <c r="BL36" s="39">
        <f>BK36*$D36*$E36*$F36*$H36*$BL$8</f>
        <v>0</v>
      </c>
      <c r="BM36" s="38">
        <v>0</v>
      </c>
      <c r="BN36" s="39">
        <f>BM36*$D36*$E36*$F36*$H36*$BN$8</f>
        <v>0</v>
      </c>
      <c r="BO36" s="38">
        <v>0</v>
      </c>
      <c r="BP36" s="39">
        <f>BO36*$D36*$E36*$F36*$H36*$BP$8</f>
        <v>0</v>
      </c>
      <c r="BQ36" s="40">
        <v>0</v>
      </c>
      <c r="BR36" s="39">
        <f>BQ36*$D36*$E36*$F36*$H36*$BR$8</f>
        <v>0</v>
      </c>
      <c r="BS36" s="38">
        <v>0</v>
      </c>
      <c r="BT36" s="39">
        <f>BS36*$D36*$E36*$F36*$H36*$BT$8</f>
        <v>0</v>
      </c>
      <c r="BU36" s="38">
        <v>0</v>
      </c>
      <c r="BV36" s="39">
        <f>BU36*$D36*$E36*$F36*$H36*$BV$8</f>
        <v>0</v>
      </c>
      <c r="BW36" s="40"/>
      <c r="BX36" s="39">
        <f>BW36*$D36*$E36*$F36*$H36*$BX$8</f>
        <v>0</v>
      </c>
      <c r="BY36" s="38">
        <v>0</v>
      </c>
      <c r="BZ36" s="39">
        <f>BY36*$D36*$E36*$F36*$H36*$BZ$8</f>
        <v>0</v>
      </c>
      <c r="CA36" s="38">
        <v>0</v>
      </c>
      <c r="CB36" s="39">
        <f>CA36*$D36*$E36*$F36*$H36*$CB$8</f>
        <v>0</v>
      </c>
      <c r="CC36" s="38">
        <v>0</v>
      </c>
      <c r="CD36" s="39">
        <f>CC36*$D36*$E36*$F36*$H36*$CD$8</f>
        <v>0</v>
      </c>
      <c r="CE36" s="38">
        <v>0</v>
      </c>
      <c r="CF36" s="39">
        <f>CE36*$D36*$E36*$F36*$H36*$CF$8</f>
        <v>0</v>
      </c>
      <c r="CG36" s="38"/>
      <c r="CH36" s="39">
        <f>CG36*$D36*$E36*$F36*$H36*$CH$8</f>
        <v>0</v>
      </c>
      <c r="CI36" s="40"/>
      <c r="CJ36" s="39">
        <f>CI36*$D36*$E36*$F36*$H36*$CJ$8</f>
        <v>0</v>
      </c>
      <c r="CK36" s="38">
        <v>0</v>
      </c>
      <c r="CL36" s="39">
        <f>CK36*$D36*$E36*$F36*$H36*$CL$8</f>
        <v>0</v>
      </c>
      <c r="CM36" s="40">
        <v>0</v>
      </c>
      <c r="CN36" s="39">
        <f>CM36*$D36*$E36*$F36*$I36*$CN$8</f>
        <v>0</v>
      </c>
      <c r="CO36" s="38">
        <v>0</v>
      </c>
      <c r="CP36" s="39">
        <f>CO36*$D36*$E36*$F36*$J36*$CP$8</f>
        <v>0</v>
      </c>
      <c r="CQ36" s="39"/>
      <c r="CR36" s="39">
        <f>CQ36*D36*E36*F36</f>
        <v>0</v>
      </c>
      <c r="CS36" s="69">
        <f t="shared" ref="CS36:CT38" si="118">SUM(M36+K36+W36+O36+Q36+Y36+U36+S36+AA36+AE36+AC36+AG36+AI36+AM36+BI36+BO36+AK36+AW36+AY36+CA36+CC36+BY36+CE36+CG36+BS36+BU36+AO36+AQ36+AS36+AU36+BK36+BM36+BQ36+BA36+BC36+BE36+BG36+BW36+CI36+CK36+CM36+CO36+CQ36)</f>
        <v>113</v>
      </c>
      <c r="CT36" s="69">
        <f t="shared" si="118"/>
        <v>25843615.279999997</v>
      </c>
      <c r="CU36" s="79">
        <f t="shared" si="44"/>
        <v>113</v>
      </c>
    </row>
    <row r="37" spans="1:99" s="1" customFormat="1" ht="60" x14ac:dyDescent="0.25">
      <c r="A37" s="28"/>
      <c r="B37" s="28">
        <v>15</v>
      </c>
      <c r="C37" s="33" t="s">
        <v>147</v>
      </c>
      <c r="D37" s="34">
        <v>11480</v>
      </c>
      <c r="E37" s="67">
        <v>10.34</v>
      </c>
      <c r="F37" s="36">
        <v>1</v>
      </c>
      <c r="G37" s="34">
        <v>1.4</v>
      </c>
      <c r="H37" s="34">
        <v>1.68</v>
      </c>
      <c r="I37" s="34">
        <v>2.23</v>
      </c>
      <c r="J37" s="37">
        <v>2.57</v>
      </c>
      <c r="K37" s="63"/>
      <c r="L37" s="39">
        <f>SUM(K37*$D37*$E37*$F37*$G37*$L$8)</f>
        <v>0</v>
      </c>
      <c r="M37" s="63"/>
      <c r="N37" s="39">
        <f t="shared" si="45"/>
        <v>0</v>
      </c>
      <c r="O37" s="63">
        <v>9</v>
      </c>
      <c r="P37" s="39">
        <f>SUM(O37*$D37*$E37*$F37*$G37*$P$8)</f>
        <v>1495660.32</v>
      </c>
      <c r="Q37" s="64"/>
      <c r="R37" s="39">
        <f>SUM(Q37*$D37*$E37*$F37*$G37*$R$8)</f>
        <v>0</v>
      </c>
      <c r="S37" s="63"/>
      <c r="T37" s="39">
        <f>SUM(S37*$D37*$E37*$F37*$G37*$T$8)</f>
        <v>0</v>
      </c>
      <c r="U37" s="38"/>
      <c r="V37" s="39">
        <f>SUM(U37*$D37*$E37*$F37*$G37*$V$8)</f>
        <v>0</v>
      </c>
      <c r="W37" s="41"/>
      <c r="X37" s="39">
        <f t="shared" si="46"/>
        <v>0</v>
      </c>
      <c r="Y37" s="63"/>
      <c r="Z37" s="39">
        <f>SUM(Y37*$D37*$E37*$F37*$G37*$Z$8)</f>
        <v>0</v>
      </c>
      <c r="AA37" s="63"/>
      <c r="AB37" s="39">
        <f>SUM(AA37*$D37*$E37*$F37*$G37*$AB$8)</f>
        <v>0</v>
      </c>
      <c r="AC37" s="63"/>
      <c r="AD37" s="39">
        <f>SUM(AC37*$D37*$E37*$F37*$G37*$AD$8)</f>
        <v>0</v>
      </c>
      <c r="AE37" s="63"/>
      <c r="AF37" s="39">
        <f>AE37*$D37*$E37*$F37*$H37*$AF$8</f>
        <v>0</v>
      </c>
      <c r="AG37" s="64"/>
      <c r="AH37" s="39">
        <f>AG37*$D37*$E37*$F37*$H37*$AH$8</f>
        <v>0</v>
      </c>
      <c r="AI37" s="41"/>
      <c r="AJ37" s="39">
        <f>SUM(AI37*$D37*$E37*$F37*$G37*$AJ$8)</f>
        <v>0</v>
      </c>
      <c r="AK37" s="63"/>
      <c r="AL37" s="39">
        <f>SUM(AK37*$D37*$E37*$F37*$G37*$AL$8)</f>
        <v>0</v>
      </c>
      <c r="AM37" s="63"/>
      <c r="AN37" s="39">
        <f>SUM(AM37*$D37*$E37*$F37*$G37*$AN$8)</f>
        <v>0</v>
      </c>
      <c r="AO37" s="63"/>
      <c r="AP37" s="39">
        <f>SUM(AO37*$D37*$E37*$F37*$G37*$AP$8)</f>
        <v>0</v>
      </c>
      <c r="AQ37" s="63"/>
      <c r="AR37" s="39">
        <f>SUM(AQ37*$D37*$E37*$F37*$G37*$AR$8)</f>
        <v>0</v>
      </c>
      <c r="AS37" s="63"/>
      <c r="AT37" s="39">
        <f>SUM(AS37*$D37*$E37*$F37*$G37*$AT$8)</f>
        <v>0</v>
      </c>
      <c r="AU37" s="63"/>
      <c r="AV37" s="39">
        <f>SUM(AU37*$D37*$E37*$F37*$G37*$AV$8)</f>
        <v>0</v>
      </c>
      <c r="AW37" s="63"/>
      <c r="AX37" s="39">
        <f>SUM(AW37*$D37*$E37*$F37*$G37*$AX$8)</f>
        <v>0</v>
      </c>
      <c r="AY37" s="63"/>
      <c r="AZ37" s="39">
        <f>SUM(AY37*$D37*$E37*$F37*$G37*$AZ$8)</f>
        <v>0</v>
      </c>
      <c r="BA37" s="63"/>
      <c r="BB37" s="39">
        <f>SUM(BA37*$D37*$E37*$F37*$G37*$BB$8)</f>
        <v>0</v>
      </c>
      <c r="BC37" s="63"/>
      <c r="BD37" s="39">
        <f>SUM(BC37*$D37*$E37*$F37*$G37*$BD$8)</f>
        <v>0</v>
      </c>
      <c r="BE37" s="63"/>
      <c r="BF37" s="39">
        <f>SUM(BE37*$D37*$E37*$F37*$G37*$BF$8)</f>
        <v>0</v>
      </c>
      <c r="BG37" s="63"/>
      <c r="BH37" s="39">
        <f>SUM(BG37*$D37*$E37*$F37*$G37*$BH$8)</f>
        <v>0</v>
      </c>
      <c r="BI37" s="63"/>
      <c r="BJ37" s="39">
        <f>BI37*$D37*$E37*$F37*$H37*$BJ$8</f>
        <v>0</v>
      </c>
      <c r="BK37" s="63"/>
      <c r="BL37" s="39">
        <f>BK37*$D37*$E37*$F37*$H37*$BL$8</f>
        <v>0</v>
      </c>
      <c r="BM37" s="63"/>
      <c r="BN37" s="39">
        <f>BM37*$D37*$E37*$F37*$H37*$BN$8</f>
        <v>0</v>
      </c>
      <c r="BO37" s="63"/>
      <c r="BP37" s="39">
        <f>BO37*$D37*$E37*$F37*$H37*$BP$8</f>
        <v>0</v>
      </c>
      <c r="BQ37" s="64"/>
      <c r="BR37" s="39">
        <f>BQ37*$D37*$E37*$F37*$H37*$BR$8</f>
        <v>0</v>
      </c>
      <c r="BS37" s="63"/>
      <c r="BT37" s="39">
        <f>BS37*$D37*$E37*$F37*$H37*$BT$8</f>
        <v>0</v>
      </c>
      <c r="BU37" s="63"/>
      <c r="BV37" s="39">
        <f>BU37*$D37*$E37*$F37*$H37*$BV$8</f>
        <v>0</v>
      </c>
      <c r="BW37" s="64"/>
      <c r="BX37" s="39">
        <f>BW37*$D37*$E37*$F37*$H37*$BX$8</f>
        <v>0</v>
      </c>
      <c r="BY37" s="63"/>
      <c r="BZ37" s="39">
        <f>BY37*$D37*$E37*$F37*$H37*$BZ$8</f>
        <v>0</v>
      </c>
      <c r="CA37" s="63"/>
      <c r="CB37" s="39">
        <f>CA37*$D37*$E37*$F37*$H37*$CB$8</f>
        <v>0</v>
      </c>
      <c r="CC37" s="63"/>
      <c r="CD37" s="39">
        <f>CC37*$D37*$E37*$F37*$H37*$CD$8</f>
        <v>0</v>
      </c>
      <c r="CE37" s="63"/>
      <c r="CF37" s="39">
        <f>CE37*$D37*$E37*$F37*$H37*$CF$8</f>
        <v>0</v>
      </c>
      <c r="CG37" s="63"/>
      <c r="CH37" s="39">
        <f>CG37*$D37*$E37*$F37*$H37*$CH$8</f>
        <v>0</v>
      </c>
      <c r="CI37" s="64"/>
      <c r="CJ37" s="39">
        <f>CI37*$D37*$E37*$F37*$H37*$CJ$8</f>
        <v>0</v>
      </c>
      <c r="CK37" s="63"/>
      <c r="CL37" s="39">
        <f>CK37*$D37*$E37*$F37*$H37*$CL$8</f>
        <v>0</v>
      </c>
      <c r="CM37" s="64"/>
      <c r="CN37" s="39">
        <f>CM37*$D37*$E37*$F37*$I37*$CN$8</f>
        <v>0</v>
      </c>
      <c r="CO37" s="63"/>
      <c r="CP37" s="39">
        <f>CO37*$D37*$E37*$F37*$J37*$CP$8</f>
        <v>0</v>
      </c>
      <c r="CQ37" s="39"/>
      <c r="CR37" s="39">
        <f>CQ37*D37*E37*F37</f>
        <v>0</v>
      </c>
      <c r="CS37" s="69">
        <f t="shared" si="118"/>
        <v>9</v>
      </c>
      <c r="CT37" s="69">
        <f t="shared" si="118"/>
        <v>1495660.32</v>
      </c>
      <c r="CU37" s="79">
        <f t="shared" si="44"/>
        <v>9</v>
      </c>
    </row>
    <row r="38" spans="1:99" s="1" customFormat="1" ht="60" x14ac:dyDescent="0.25">
      <c r="A38" s="28"/>
      <c r="B38" s="28">
        <v>16</v>
      </c>
      <c r="C38" s="58" t="s">
        <v>148</v>
      </c>
      <c r="D38" s="34">
        <v>11480</v>
      </c>
      <c r="E38" s="35">
        <v>7.95</v>
      </c>
      <c r="F38" s="36">
        <v>1</v>
      </c>
      <c r="G38" s="34">
        <v>1.4</v>
      </c>
      <c r="H38" s="34">
        <v>1.68</v>
      </c>
      <c r="I38" s="34">
        <v>2.23</v>
      </c>
      <c r="J38" s="37">
        <v>2.57</v>
      </c>
      <c r="K38" s="63"/>
      <c r="L38" s="39">
        <f>SUM(K38*$D38*$E38*$F38*$G38*$L$8)</f>
        <v>0</v>
      </c>
      <c r="M38" s="63"/>
      <c r="N38" s="39">
        <f t="shared" si="45"/>
        <v>0</v>
      </c>
      <c r="O38" s="63">
        <v>5</v>
      </c>
      <c r="P38" s="39">
        <f>SUM(O38*$D38*$E38*$F38*$G38*$P$8)</f>
        <v>638862</v>
      </c>
      <c r="Q38" s="64"/>
      <c r="R38" s="39">
        <f>SUM(Q38*$D38*$E38*$F38*$G38*$R$8)</f>
        <v>0</v>
      </c>
      <c r="S38" s="63"/>
      <c r="T38" s="39">
        <f>SUM(S38*$D38*$E38*$F38*$G38*$T$8)</f>
        <v>0</v>
      </c>
      <c r="U38" s="38"/>
      <c r="V38" s="39">
        <f>SUM(U38*$D38*$E38*$F38*$G38*$V$8)</f>
        <v>0</v>
      </c>
      <c r="W38" s="41"/>
      <c r="X38" s="39">
        <f t="shared" si="46"/>
        <v>0</v>
      </c>
      <c r="Y38" s="63"/>
      <c r="Z38" s="39">
        <f>SUM(Y38*$D38*$E38*$F38*$G38*$Z$8)</f>
        <v>0</v>
      </c>
      <c r="AA38" s="63"/>
      <c r="AB38" s="39">
        <f>SUM(AA38*$D38*$E38*$F38*$G38*$AB$8)</f>
        <v>0</v>
      </c>
      <c r="AC38" s="63"/>
      <c r="AD38" s="39">
        <f>SUM(AC38*$D38*$E38*$F38*$G38*$AD$8)</f>
        <v>0</v>
      </c>
      <c r="AE38" s="63"/>
      <c r="AF38" s="39">
        <f>AE38*$D38*$E38*$F38*$H38*$AF$8</f>
        <v>0</v>
      </c>
      <c r="AG38" s="64"/>
      <c r="AH38" s="39">
        <f>AG38*$D38*$E38*$F38*$H38*$AH$8</f>
        <v>0</v>
      </c>
      <c r="AI38" s="41"/>
      <c r="AJ38" s="39">
        <f>SUM(AI38*$D38*$E38*$F38*$G38*$AJ$8)</f>
        <v>0</v>
      </c>
      <c r="AK38" s="63"/>
      <c r="AL38" s="39">
        <f>SUM(AK38*$D38*$E38*$F38*$G38*$AL$8)</f>
        <v>0</v>
      </c>
      <c r="AM38" s="63"/>
      <c r="AN38" s="39">
        <f>SUM(AM38*$D38*$E38*$F38*$G38*$AN$8)</f>
        <v>0</v>
      </c>
      <c r="AO38" s="63"/>
      <c r="AP38" s="39">
        <f>SUM(AO38*$D38*$E38*$F38*$G38*$AP$8)</f>
        <v>0</v>
      </c>
      <c r="AQ38" s="63"/>
      <c r="AR38" s="39">
        <f>SUM(AQ38*$D38*$E38*$F38*$G38*$AR$8)</f>
        <v>0</v>
      </c>
      <c r="AS38" s="63"/>
      <c r="AT38" s="39">
        <f>SUM(AS38*$D38*$E38*$F38*$G38*$AT$8)</f>
        <v>0</v>
      </c>
      <c r="AU38" s="63"/>
      <c r="AV38" s="39">
        <f>SUM(AU38*$D38*$E38*$F38*$G38*$AV$8)</f>
        <v>0</v>
      </c>
      <c r="AW38" s="63"/>
      <c r="AX38" s="39">
        <f>SUM(AW38*$D38*$E38*$F38*$G38*$AX$8)</f>
        <v>0</v>
      </c>
      <c r="AY38" s="63"/>
      <c r="AZ38" s="39">
        <f>SUM(AY38*$D38*$E38*$F38*$G38*$AZ$8)</f>
        <v>0</v>
      </c>
      <c r="BA38" s="63"/>
      <c r="BB38" s="39">
        <f>SUM(BA38*$D38*$E38*$F38*$G38*$BB$8)</f>
        <v>0</v>
      </c>
      <c r="BC38" s="63"/>
      <c r="BD38" s="39">
        <f>SUM(BC38*$D38*$E38*$F38*$G38*$BD$8)</f>
        <v>0</v>
      </c>
      <c r="BE38" s="63"/>
      <c r="BF38" s="39">
        <f>SUM(BE38*$D38*$E38*$F38*$G38*$BF$8)</f>
        <v>0</v>
      </c>
      <c r="BG38" s="63"/>
      <c r="BH38" s="39">
        <f>SUM(BG38*$D38*$E38*$F38*$G38*$BH$8)</f>
        <v>0</v>
      </c>
      <c r="BI38" s="63"/>
      <c r="BJ38" s="39">
        <f>BI38*$D38*$E38*$F38*$H38*$BJ$8</f>
        <v>0</v>
      </c>
      <c r="BK38" s="63"/>
      <c r="BL38" s="39">
        <f>BK38*$D38*$E38*$F38*$H38*$BL$8</f>
        <v>0</v>
      </c>
      <c r="BM38" s="63"/>
      <c r="BN38" s="39">
        <f>BM38*$D38*$E38*$F38*$H38*$BN$8</f>
        <v>0</v>
      </c>
      <c r="BO38" s="63"/>
      <c r="BP38" s="39">
        <f>BO38*$D38*$E38*$F38*$H38*$BP$8</f>
        <v>0</v>
      </c>
      <c r="BQ38" s="64"/>
      <c r="BR38" s="39">
        <f>BQ38*$D38*$E38*$F38*$H38*$BR$8</f>
        <v>0</v>
      </c>
      <c r="BS38" s="63"/>
      <c r="BT38" s="39">
        <f>BS38*$D38*$E38*$F38*$H38*$BT$8</f>
        <v>0</v>
      </c>
      <c r="BU38" s="63"/>
      <c r="BV38" s="39">
        <f>BU38*$D38*$E38*$F38*$H38*$BV$8</f>
        <v>0</v>
      </c>
      <c r="BW38" s="64"/>
      <c r="BX38" s="39">
        <f>BW38*$D38*$E38*$F38*$H38*$BX$8</f>
        <v>0</v>
      </c>
      <c r="BY38" s="63"/>
      <c r="BZ38" s="39">
        <f>BY38*$D38*$E38*$F38*$H38*$BZ$8</f>
        <v>0</v>
      </c>
      <c r="CA38" s="63"/>
      <c r="CB38" s="39">
        <f>CA38*$D38*$E38*$F38*$H38*$CB$8</f>
        <v>0</v>
      </c>
      <c r="CC38" s="63"/>
      <c r="CD38" s="39">
        <f>CC38*$D38*$E38*$F38*$H38*$CD$8</f>
        <v>0</v>
      </c>
      <c r="CE38" s="63"/>
      <c r="CF38" s="39">
        <f>CE38*$D38*$E38*$F38*$H38*$CF$8</f>
        <v>0</v>
      </c>
      <c r="CG38" s="63"/>
      <c r="CH38" s="39">
        <f>CG38*$D38*$E38*$F38*$H38*$CH$8</f>
        <v>0</v>
      </c>
      <c r="CI38" s="64"/>
      <c r="CJ38" s="39">
        <f>CI38*$D38*$E38*$F38*$H38*$CJ$8</f>
        <v>0</v>
      </c>
      <c r="CK38" s="63"/>
      <c r="CL38" s="39">
        <f>CK38*$D38*$E38*$F38*$H38*$CL$8</f>
        <v>0</v>
      </c>
      <c r="CM38" s="64"/>
      <c r="CN38" s="39">
        <f>CM38*$D38*$E38*$F38*$I38*$CN$8</f>
        <v>0</v>
      </c>
      <c r="CO38" s="63"/>
      <c r="CP38" s="39">
        <f>CO38*$D38*$E38*$F38*$J38*$CP$8</f>
        <v>0</v>
      </c>
      <c r="CQ38" s="39"/>
      <c r="CR38" s="39">
        <f>CQ38*D38*E38*F38</f>
        <v>0</v>
      </c>
      <c r="CS38" s="69">
        <f t="shared" si="118"/>
        <v>5</v>
      </c>
      <c r="CT38" s="69">
        <f t="shared" si="118"/>
        <v>638862</v>
      </c>
      <c r="CU38" s="79">
        <f t="shared" si="44"/>
        <v>5</v>
      </c>
    </row>
    <row r="39" spans="1:99" s="100" customFormat="1" x14ac:dyDescent="0.25">
      <c r="A39" s="142">
        <v>9</v>
      </c>
      <c r="B39" s="142"/>
      <c r="C39" s="128" t="s">
        <v>149</v>
      </c>
      <c r="D39" s="136">
        <v>11480</v>
      </c>
      <c r="E39" s="140">
        <v>1.42</v>
      </c>
      <c r="F39" s="130">
        <v>1</v>
      </c>
      <c r="G39" s="143"/>
      <c r="H39" s="113"/>
      <c r="I39" s="113"/>
      <c r="J39" s="37">
        <v>2.57</v>
      </c>
      <c r="K39" s="90">
        <f t="shared" ref="K39" si="119">SUM(K40:K41)</f>
        <v>0</v>
      </c>
      <c r="L39" s="90">
        <f>SUM(L40:L41)</f>
        <v>0</v>
      </c>
      <c r="M39" s="90">
        <f t="shared" ref="M39:BQ39" si="120">SUM(M40:M41)</f>
        <v>0</v>
      </c>
      <c r="N39" s="90">
        <f t="shared" si="120"/>
        <v>0</v>
      </c>
      <c r="O39" s="90">
        <f t="shared" si="120"/>
        <v>0</v>
      </c>
      <c r="P39" s="90">
        <f>SUM(P40:P41)</f>
        <v>0</v>
      </c>
      <c r="Q39" s="91">
        <f t="shared" ref="Q39" si="121">SUM(Q40:Q41)</f>
        <v>0</v>
      </c>
      <c r="R39" s="90">
        <f>SUM(R40:R41)</f>
        <v>0</v>
      </c>
      <c r="S39" s="90">
        <f t="shared" ref="S39" si="122">SUM(S40:S41)</f>
        <v>0</v>
      </c>
      <c r="T39" s="90">
        <f>SUM(T40:T41)</f>
        <v>0</v>
      </c>
      <c r="U39" s="90">
        <f t="shared" ref="U39" si="123">SUM(U40:U41)</f>
        <v>0</v>
      </c>
      <c r="V39" s="90">
        <f>SUM(V40:V41)</f>
        <v>0</v>
      </c>
      <c r="W39" s="90">
        <f t="shared" ref="W39" si="124">SUM(W40:W41)</f>
        <v>0</v>
      </c>
      <c r="X39" s="90">
        <f t="shared" si="120"/>
        <v>0</v>
      </c>
      <c r="Y39" s="90">
        <f t="shared" si="120"/>
        <v>0</v>
      </c>
      <c r="Z39" s="90">
        <f t="shared" si="120"/>
        <v>0</v>
      </c>
      <c r="AA39" s="90">
        <f t="shared" si="120"/>
        <v>0</v>
      </c>
      <c r="AB39" s="90">
        <f t="shared" si="120"/>
        <v>0</v>
      </c>
      <c r="AC39" s="141">
        <f t="shared" si="120"/>
        <v>0</v>
      </c>
      <c r="AD39" s="141">
        <f>SUM(AD40:AD41)</f>
        <v>0</v>
      </c>
      <c r="AE39" s="90">
        <f t="shared" ref="AE39" si="125">SUM(AE40:AE41)</f>
        <v>0</v>
      </c>
      <c r="AF39" s="90">
        <f t="shared" si="120"/>
        <v>0</v>
      </c>
      <c r="AG39" s="91">
        <f t="shared" si="120"/>
        <v>0</v>
      </c>
      <c r="AH39" s="90">
        <f t="shared" si="120"/>
        <v>0</v>
      </c>
      <c r="AI39" s="90">
        <f t="shared" si="120"/>
        <v>0</v>
      </c>
      <c r="AJ39" s="90">
        <f t="shared" si="120"/>
        <v>0</v>
      </c>
      <c r="AK39" s="90">
        <f t="shared" si="120"/>
        <v>0</v>
      </c>
      <c r="AL39" s="90">
        <f>SUM(AL40:AL41)</f>
        <v>0</v>
      </c>
      <c r="AM39" s="141">
        <f t="shared" ref="AM39" si="126">SUM(AM40:AM41)</f>
        <v>0</v>
      </c>
      <c r="AN39" s="141">
        <f t="shared" si="120"/>
        <v>0</v>
      </c>
      <c r="AO39" s="90">
        <f t="shared" si="120"/>
        <v>0</v>
      </c>
      <c r="AP39" s="90">
        <f>SUM(AP40:AP41)</f>
        <v>0</v>
      </c>
      <c r="AQ39" s="90">
        <f t="shared" ref="AQ39" si="127">SUM(AQ40:AQ41)</f>
        <v>0</v>
      </c>
      <c r="AR39" s="90">
        <f>SUM(AR40:AR41)</f>
        <v>0</v>
      </c>
      <c r="AS39" s="90">
        <f t="shared" ref="AS39" si="128">SUM(AS40:AS41)</f>
        <v>0</v>
      </c>
      <c r="AT39" s="90">
        <f>SUM(AT40:AT41)</f>
        <v>0</v>
      </c>
      <c r="AU39" s="90">
        <f t="shared" ref="AU39" si="129">SUM(AU40:AU41)</f>
        <v>0</v>
      </c>
      <c r="AV39" s="90">
        <f>SUM(AV40:AV41)</f>
        <v>0</v>
      </c>
      <c r="AW39" s="90">
        <f>SUM(AW40:AW41)</f>
        <v>0</v>
      </c>
      <c r="AX39" s="90">
        <f>SUM(AX40:AX41)</f>
        <v>0</v>
      </c>
      <c r="AY39" s="90">
        <f>SUM(AY40:AY41)</f>
        <v>0</v>
      </c>
      <c r="AZ39" s="90">
        <f>SUM(AZ40:AZ41)</f>
        <v>0</v>
      </c>
      <c r="BA39" s="90">
        <f t="shared" ref="BA39" si="130">SUM(BA40:BA41)</f>
        <v>0</v>
      </c>
      <c r="BB39" s="90">
        <f>SUM(BB40:BB41)</f>
        <v>0</v>
      </c>
      <c r="BC39" s="90">
        <f t="shared" ref="BC39" si="131">SUM(BC40:BC41)</f>
        <v>0</v>
      </c>
      <c r="BD39" s="90">
        <f>SUM(BD40:BD41)</f>
        <v>0</v>
      </c>
      <c r="BE39" s="90">
        <f t="shared" ref="BE39" si="132">SUM(BE40:BE41)</f>
        <v>0</v>
      </c>
      <c r="BF39" s="90">
        <f>SUM(BF40:BF41)</f>
        <v>0</v>
      </c>
      <c r="BG39" s="90">
        <f>SUM(BG40:BG41)</f>
        <v>0</v>
      </c>
      <c r="BH39" s="90">
        <f>SUM(BH40:BH41)</f>
        <v>0</v>
      </c>
      <c r="BI39" s="90">
        <f t="shared" ref="BI39" si="133">SUM(BI40:BI41)</f>
        <v>0</v>
      </c>
      <c r="BJ39" s="90">
        <f t="shared" si="120"/>
        <v>0</v>
      </c>
      <c r="BK39" s="90">
        <f t="shared" si="120"/>
        <v>0</v>
      </c>
      <c r="BL39" s="90">
        <f>SUM(BL40:BL41)</f>
        <v>0</v>
      </c>
      <c r="BM39" s="90">
        <f t="shared" ref="BM39" si="134">SUM(BM40:BM41)</f>
        <v>0</v>
      </c>
      <c r="BN39" s="90">
        <f>SUM(BN40:BN41)</f>
        <v>0</v>
      </c>
      <c r="BO39" s="90">
        <f t="shared" ref="BO39" si="135">SUM(BO40:BO41)</f>
        <v>0</v>
      </c>
      <c r="BP39" s="90">
        <f t="shared" si="120"/>
        <v>0</v>
      </c>
      <c r="BQ39" s="91">
        <f t="shared" si="120"/>
        <v>0</v>
      </c>
      <c r="BR39" s="90">
        <f>SUM(BR40:BR41)</f>
        <v>0</v>
      </c>
      <c r="BS39" s="90">
        <f>SUM(BS40:BS41)</f>
        <v>3</v>
      </c>
      <c r="BT39" s="90">
        <f>SUM(BT40:BT41)</f>
        <v>79845.695999999996</v>
      </c>
      <c r="BU39" s="90">
        <f>SUM(BU40:BU41)</f>
        <v>0</v>
      </c>
      <c r="BV39" s="90">
        <f>SUM(BV40:BV41)</f>
        <v>0</v>
      </c>
      <c r="BW39" s="91">
        <f t="shared" ref="BW39" si="136">SUM(BW40:BW41)</f>
        <v>0</v>
      </c>
      <c r="BX39" s="90">
        <f>SUM(BX40:BX41)</f>
        <v>0</v>
      </c>
      <c r="BY39" s="90">
        <f>SUM(BY40:BY41)</f>
        <v>1</v>
      </c>
      <c r="BZ39" s="90">
        <f>SUM(BZ40:BZ41)</f>
        <v>26615.232</v>
      </c>
      <c r="CA39" s="90">
        <f t="shared" ref="CA39:CT39" si="137">SUM(CA40:CA41)</f>
        <v>0</v>
      </c>
      <c r="CB39" s="90">
        <f t="shared" si="137"/>
        <v>0</v>
      </c>
      <c r="CC39" s="90">
        <f t="shared" si="137"/>
        <v>0</v>
      </c>
      <c r="CD39" s="90">
        <f t="shared" si="137"/>
        <v>0</v>
      </c>
      <c r="CE39" s="90">
        <f t="shared" si="137"/>
        <v>0</v>
      </c>
      <c r="CF39" s="90">
        <f t="shared" si="137"/>
        <v>0</v>
      </c>
      <c r="CG39" s="90">
        <f t="shared" si="137"/>
        <v>0</v>
      </c>
      <c r="CH39" s="90">
        <f t="shared" si="137"/>
        <v>0</v>
      </c>
      <c r="CI39" s="91">
        <f t="shared" si="137"/>
        <v>0</v>
      </c>
      <c r="CJ39" s="90">
        <f t="shared" si="137"/>
        <v>0</v>
      </c>
      <c r="CK39" s="90">
        <f t="shared" si="137"/>
        <v>0</v>
      </c>
      <c r="CL39" s="90">
        <f t="shared" si="137"/>
        <v>0</v>
      </c>
      <c r="CM39" s="91">
        <v>0</v>
      </c>
      <c r="CN39" s="90">
        <f t="shared" si="137"/>
        <v>0</v>
      </c>
      <c r="CO39" s="90">
        <f t="shared" si="137"/>
        <v>0</v>
      </c>
      <c r="CP39" s="90">
        <f t="shared" si="137"/>
        <v>0</v>
      </c>
      <c r="CQ39" s="90">
        <f t="shared" si="137"/>
        <v>0</v>
      </c>
      <c r="CR39" s="90">
        <f t="shared" si="137"/>
        <v>0</v>
      </c>
      <c r="CS39" s="90">
        <f t="shared" si="137"/>
        <v>4</v>
      </c>
      <c r="CT39" s="90">
        <f t="shared" si="137"/>
        <v>106460.928</v>
      </c>
      <c r="CU39" s="79"/>
    </row>
    <row r="40" spans="1:99" s="1" customFormat="1" ht="30" x14ac:dyDescent="0.25">
      <c r="A40" s="28"/>
      <c r="B40" s="28">
        <v>17</v>
      </c>
      <c r="C40" s="58" t="s">
        <v>150</v>
      </c>
      <c r="D40" s="34">
        <v>11480</v>
      </c>
      <c r="E40" s="35">
        <v>1.38</v>
      </c>
      <c r="F40" s="114">
        <v>1</v>
      </c>
      <c r="G40" s="34">
        <v>1.4</v>
      </c>
      <c r="H40" s="34">
        <v>1.68</v>
      </c>
      <c r="I40" s="34">
        <v>2.23</v>
      </c>
      <c r="J40" s="37">
        <v>2.57</v>
      </c>
      <c r="K40" s="38"/>
      <c r="L40" s="39">
        <f>SUM(K40*$D40*$E40*$F40*$G40*$L$8)</f>
        <v>0</v>
      </c>
      <c r="M40" s="38"/>
      <c r="N40" s="39">
        <f t="shared" si="45"/>
        <v>0</v>
      </c>
      <c r="O40" s="38"/>
      <c r="P40" s="39">
        <f>SUM(O40*$D40*$E40*$F40*$G40*$P$8)</f>
        <v>0</v>
      </c>
      <c r="Q40" s="40"/>
      <c r="R40" s="39">
        <f>SUM(Q40*$D40*$E40*$F40*$G40*$R$8)</f>
        <v>0</v>
      </c>
      <c r="S40" s="38"/>
      <c r="T40" s="39">
        <f>SUM(S40*$D40*$E40*$F40*$G40*$T$8)</f>
        <v>0</v>
      </c>
      <c r="U40" s="38"/>
      <c r="V40" s="39">
        <f>SUM(U40*$D40*$E40*$F40*$G40*$V$8)</f>
        <v>0</v>
      </c>
      <c r="W40" s="41"/>
      <c r="X40" s="39">
        <f t="shared" si="46"/>
        <v>0</v>
      </c>
      <c r="Y40" s="38"/>
      <c r="Z40" s="39">
        <f>SUM(Y40*$D40*$E40*$F40*$G40*$Z$8)</f>
        <v>0</v>
      </c>
      <c r="AA40" s="38"/>
      <c r="AB40" s="39">
        <f>SUM(AA40*$D40*$E40*$F40*$G40*$AB$8)</f>
        <v>0</v>
      </c>
      <c r="AC40" s="38"/>
      <c r="AD40" s="39">
        <f>SUM(AC40*$D40*$E40*$F40*$G40*$AD$8)</f>
        <v>0</v>
      </c>
      <c r="AE40" s="38"/>
      <c r="AF40" s="39">
        <f>AE40*$D40*$E40*$F40*$H40*$AF$8</f>
        <v>0</v>
      </c>
      <c r="AG40" s="40"/>
      <c r="AH40" s="39">
        <f>AG40*$D40*$E40*$F40*$H40*$AH$8</f>
        <v>0</v>
      </c>
      <c r="AI40" s="41"/>
      <c r="AJ40" s="39">
        <f>SUM(AI40*$D40*$E40*$F40*$G40*$AJ$8)</f>
        <v>0</v>
      </c>
      <c r="AK40" s="38"/>
      <c r="AL40" s="39">
        <f>SUM(AK40*$D40*$E40*$F40*$G40*$AL$8)</f>
        <v>0</v>
      </c>
      <c r="AM40" s="38"/>
      <c r="AN40" s="39">
        <f>SUM(AM40*$D40*$E40*$F40*$G40*$AN$8)</f>
        <v>0</v>
      </c>
      <c r="AO40" s="38"/>
      <c r="AP40" s="39">
        <f>SUM(AO40*$D40*$E40*$F40*$G40*$AP$8)</f>
        <v>0</v>
      </c>
      <c r="AQ40" s="38"/>
      <c r="AR40" s="39">
        <f>SUM(AQ40*$D40*$E40*$F40*$G40*$AR$8)</f>
        <v>0</v>
      </c>
      <c r="AS40" s="38"/>
      <c r="AT40" s="39">
        <f>SUM(AS40*$D40*$E40*$F40*$G40*$AT$8)</f>
        <v>0</v>
      </c>
      <c r="AU40" s="38"/>
      <c r="AV40" s="39">
        <f>SUM(AU40*$D40*$E40*$F40*$G40*$AV$8)</f>
        <v>0</v>
      </c>
      <c r="AW40" s="38"/>
      <c r="AX40" s="39">
        <f>SUM(AW40*$D40*$E40*$F40*$G40*$AX$8)</f>
        <v>0</v>
      </c>
      <c r="AY40" s="38"/>
      <c r="AZ40" s="39">
        <f>SUM(AY40*$D40*$E40*$F40*$G40*$AZ$8)</f>
        <v>0</v>
      </c>
      <c r="BA40" s="38"/>
      <c r="BB40" s="39">
        <f>SUM(BA40*$D40*$E40*$F40*$G40*$BB$8)</f>
        <v>0</v>
      </c>
      <c r="BC40" s="38"/>
      <c r="BD40" s="39">
        <f>SUM(BC40*$D40*$E40*$F40*$G40*$BD$8)</f>
        <v>0</v>
      </c>
      <c r="BE40" s="38"/>
      <c r="BF40" s="39">
        <f>SUM(BE40*$D40*$E40*$F40*$G40*$BF$8)</f>
        <v>0</v>
      </c>
      <c r="BG40" s="38"/>
      <c r="BH40" s="39">
        <f>SUM(BG40*$D40*$E40*$F40*$G40*$BH$8)</f>
        <v>0</v>
      </c>
      <c r="BI40" s="38"/>
      <c r="BJ40" s="39">
        <f>BI40*$D40*$E40*$F40*$H40*$BJ$8</f>
        <v>0</v>
      </c>
      <c r="BK40" s="38"/>
      <c r="BL40" s="39">
        <f>BK40*$D40*$E40*$F40*$H40*$BL$8</f>
        <v>0</v>
      </c>
      <c r="BM40" s="38"/>
      <c r="BN40" s="39">
        <f>BM40*$D40*$E40*$F40*$H40*$BN$8</f>
        <v>0</v>
      </c>
      <c r="BO40" s="38"/>
      <c r="BP40" s="39">
        <f>BO40*$D40*$E40*$F40*$H40*$BP$8</f>
        <v>0</v>
      </c>
      <c r="BQ40" s="40"/>
      <c r="BR40" s="39">
        <f>BQ40*$D40*$E40*$F40*$H40*$BR$8</f>
        <v>0</v>
      </c>
      <c r="BS40" s="43">
        <v>3</v>
      </c>
      <c r="BT40" s="39">
        <f>BS40*$D40*$E40*$F40*$H40*$BT$8</f>
        <v>79845.695999999996</v>
      </c>
      <c r="BU40" s="38"/>
      <c r="BV40" s="39">
        <f>BU40*$D40*$E40*$F40*$H40*$BV$8</f>
        <v>0</v>
      </c>
      <c r="BW40" s="40"/>
      <c r="BX40" s="39">
        <f>BW40*$D40*$E40*$F40*$H40*$BX$8</f>
        <v>0</v>
      </c>
      <c r="BY40" s="38">
        <v>1</v>
      </c>
      <c r="BZ40" s="39">
        <f>BY40*$D40*$E40*$F40*$H40*$BZ$8</f>
        <v>26615.232</v>
      </c>
      <c r="CA40" s="38"/>
      <c r="CB40" s="39">
        <f>CA40*$D40*$E40*$F40*$H40*$CB$8</f>
        <v>0</v>
      </c>
      <c r="CC40" s="38"/>
      <c r="CD40" s="39">
        <f>CC40*$D40*$E40*$F40*$H40*$CD$8</f>
        <v>0</v>
      </c>
      <c r="CE40" s="38"/>
      <c r="CF40" s="39">
        <f>CE40*$D40*$E40*$F40*$H40*$CF$8</f>
        <v>0</v>
      </c>
      <c r="CG40" s="43"/>
      <c r="CH40" s="39">
        <f>CG40*$D40*$E40*$F40*$H40*$CH$8</f>
        <v>0</v>
      </c>
      <c r="CI40" s="40"/>
      <c r="CJ40" s="39">
        <f>CI40*$D40*$E40*$F40*$H40*$CJ$8</f>
        <v>0</v>
      </c>
      <c r="CK40" s="38"/>
      <c r="CL40" s="39">
        <f>CK40*$D40*$E40*$F40*$H40*$CL$8</f>
        <v>0</v>
      </c>
      <c r="CM40" s="40"/>
      <c r="CN40" s="39">
        <f>CM40*$D40*$E40*$F40*$I40*$CN$8</f>
        <v>0</v>
      </c>
      <c r="CO40" s="38"/>
      <c r="CP40" s="39">
        <f>CO40*$D40*$E40*$F40*$J40*$CP$8</f>
        <v>0</v>
      </c>
      <c r="CQ40" s="39"/>
      <c r="CR40" s="39">
        <f>CQ40*D40*E40*F40</f>
        <v>0</v>
      </c>
      <c r="CS40" s="69">
        <f>SUM(M40+K40+W40+O40+Q40+Y40+U40+S40+AA40+AE40+AC40+AG40+AI40+AM40+BI40+BO40+AK40+AW40+AY40+CA40+CC40+BY40+CE40+CG40+BS40+BU40+AO40+AQ40+AS40+AU40+BK40+BM40+BQ40+BA40+BC40+BE40+BG40+BW40+CI40+CK40+CM40+CO40+CQ40)</f>
        <v>4</v>
      </c>
      <c r="CT40" s="69">
        <f>SUM(N40+L40+X40+P40+R40+Z40+V40+T40+AB40+AF40+AD40+AH40+AJ40+AN40+BJ40+BP40+AL40+AX40+AZ40+CB40+CD40+BZ40+CF40+CH40+BT40+BV40+AP40+AR40+AT40+AV40+BL40+BN40+BR40+BB40+BD40+BF40+BH40+BX40+CJ40+CL40+CN40+CP40+CR40)</f>
        <v>106460.928</v>
      </c>
      <c r="CU40" s="79">
        <f t="shared" si="44"/>
        <v>4</v>
      </c>
    </row>
    <row r="41" spans="1:99" s="1" customFormat="1" ht="30" x14ac:dyDescent="0.25">
      <c r="A41" s="28"/>
      <c r="B41" s="28">
        <v>18</v>
      </c>
      <c r="C41" s="58" t="s">
        <v>151</v>
      </c>
      <c r="D41" s="34">
        <v>11480</v>
      </c>
      <c r="E41" s="36">
        <v>2.09</v>
      </c>
      <c r="F41" s="114">
        <v>1</v>
      </c>
      <c r="G41" s="34">
        <v>1.4</v>
      </c>
      <c r="H41" s="34">
        <v>1.68</v>
      </c>
      <c r="I41" s="34">
        <v>2.23</v>
      </c>
      <c r="J41" s="37">
        <v>2.57</v>
      </c>
      <c r="K41" s="63"/>
      <c r="L41" s="39">
        <f>SUM(K41*$D41*$E41*$F41*$G41*$L$8)</f>
        <v>0</v>
      </c>
      <c r="M41" s="63"/>
      <c r="N41" s="39">
        <f t="shared" si="45"/>
        <v>0</v>
      </c>
      <c r="O41" s="63"/>
      <c r="P41" s="39">
        <f>SUM(O41*$D41*$E41*$F41*$G41*$P$8)</f>
        <v>0</v>
      </c>
      <c r="Q41" s="64"/>
      <c r="R41" s="39">
        <f>SUM(Q41*$D41*$E41*$F41*$G41*$R$8)</f>
        <v>0</v>
      </c>
      <c r="S41" s="63"/>
      <c r="T41" s="39">
        <f>SUM(S41*$D41*$E41*$F41*$G41*$T$8)</f>
        <v>0</v>
      </c>
      <c r="U41" s="38"/>
      <c r="V41" s="39">
        <f>SUM(U41*$D41*$E41*$F41*$G41*$V$8)</f>
        <v>0</v>
      </c>
      <c r="W41" s="41"/>
      <c r="X41" s="39">
        <f t="shared" si="46"/>
        <v>0</v>
      </c>
      <c r="Y41" s="63"/>
      <c r="Z41" s="39">
        <f>SUM(Y41*$D41*$E41*$F41*$G41*$Z$8)</f>
        <v>0</v>
      </c>
      <c r="AA41" s="63"/>
      <c r="AB41" s="39">
        <f>SUM(AA41*$D41*$E41*$F41*$G41*$AB$8)</f>
        <v>0</v>
      </c>
      <c r="AC41" s="63"/>
      <c r="AD41" s="39">
        <f>SUM(AC41*$D41*$E41*$F41*$G41*$AD$8)</f>
        <v>0</v>
      </c>
      <c r="AE41" s="63"/>
      <c r="AF41" s="39">
        <f>AE41*$D41*$E41*$F41*$H41*$AF$8</f>
        <v>0</v>
      </c>
      <c r="AG41" s="64"/>
      <c r="AH41" s="39">
        <f>AG41*$D41*$E41*$F41*$H41*$AH$8</f>
        <v>0</v>
      </c>
      <c r="AI41" s="41"/>
      <c r="AJ41" s="39">
        <f>SUM(AI41*$D41*$E41*$F41*$G41*$AJ$8)</f>
        <v>0</v>
      </c>
      <c r="AK41" s="63"/>
      <c r="AL41" s="39">
        <f>SUM(AK41*$D41*$E41*$F41*$G41*$AL$8)</f>
        <v>0</v>
      </c>
      <c r="AM41" s="63"/>
      <c r="AN41" s="39">
        <f>SUM(AM41*$D41*$E41*$F41*$G41*$AN$8)</f>
        <v>0</v>
      </c>
      <c r="AO41" s="63"/>
      <c r="AP41" s="39">
        <f>SUM(AO41*$D41*$E41*$F41*$G41*$AP$8)</f>
        <v>0</v>
      </c>
      <c r="AQ41" s="63"/>
      <c r="AR41" s="39">
        <f>SUM(AQ41*$D41*$E41*$F41*$G41*$AR$8)</f>
        <v>0</v>
      </c>
      <c r="AS41" s="63"/>
      <c r="AT41" s="39">
        <f>SUM(AS41*$D41*$E41*$F41*$G41*$AT$8)</f>
        <v>0</v>
      </c>
      <c r="AU41" s="63"/>
      <c r="AV41" s="39">
        <f>SUM(AU41*$D41*$E41*$F41*$G41*$AV$8)</f>
        <v>0</v>
      </c>
      <c r="AW41" s="63"/>
      <c r="AX41" s="39">
        <f>SUM(AW41*$D41*$E41*$F41*$G41*$AX$8)</f>
        <v>0</v>
      </c>
      <c r="AY41" s="63"/>
      <c r="AZ41" s="39">
        <f>SUM(AY41*$D41*$E41*$F41*$G41*$AZ$8)</f>
        <v>0</v>
      </c>
      <c r="BA41" s="63"/>
      <c r="BB41" s="39">
        <f>SUM(BA41*$D41*$E41*$F41*$G41*$BB$8)</f>
        <v>0</v>
      </c>
      <c r="BC41" s="63"/>
      <c r="BD41" s="39">
        <f>SUM(BC41*$D41*$E41*$F41*$G41*$BD$8)</f>
        <v>0</v>
      </c>
      <c r="BE41" s="63"/>
      <c r="BF41" s="39">
        <f>SUM(BE41*$D41*$E41*$F41*$G41*$BF$8)</f>
        <v>0</v>
      </c>
      <c r="BG41" s="63"/>
      <c r="BH41" s="39">
        <f>SUM(BG41*$D41*$E41*$F41*$G41*$BH$8)</f>
        <v>0</v>
      </c>
      <c r="BI41" s="63"/>
      <c r="BJ41" s="39">
        <f>BI41*$D41*$E41*$F41*$H41*$BJ$8</f>
        <v>0</v>
      </c>
      <c r="BK41" s="63"/>
      <c r="BL41" s="39">
        <f>BK41*$D41*$E41*$F41*$H41*$BL$8</f>
        <v>0</v>
      </c>
      <c r="BM41" s="63"/>
      <c r="BN41" s="39">
        <f>BM41*$D41*$E41*$F41*$H41*$BN$8</f>
        <v>0</v>
      </c>
      <c r="BO41" s="63"/>
      <c r="BP41" s="39">
        <f>BO41*$D41*$E41*$F41*$H41*$BP$8</f>
        <v>0</v>
      </c>
      <c r="BQ41" s="64"/>
      <c r="BR41" s="39">
        <f>BQ41*$D41*$E41*$F41*$H41*$BR$8</f>
        <v>0</v>
      </c>
      <c r="BS41" s="65"/>
      <c r="BT41" s="39">
        <f>BS41*$D41*$E41*$F41*$H41*$BT$8</f>
        <v>0</v>
      </c>
      <c r="BU41" s="63"/>
      <c r="BV41" s="39">
        <f>BU41*$D41*$E41*$F41*$H41*$BV$8</f>
        <v>0</v>
      </c>
      <c r="BW41" s="64"/>
      <c r="BX41" s="39">
        <f>BW41*$D41*$E41*$F41*$H41*$BX$8</f>
        <v>0</v>
      </c>
      <c r="BY41" s="63"/>
      <c r="BZ41" s="39">
        <f>BY41*$D41*$E41*$F41*$H41*$BZ$8</f>
        <v>0</v>
      </c>
      <c r="CA41" s="63"/>
      <c r="CB41" s="39">
        <f>CA41*$D41*$E41*$F41*$H41*$CB$8</f>
        <v>0</v>
      </c>
      <c r="CC41" s="63"/>
      <c r="CD41" s="39">
        <f>CC41*$D41*$E41*$F41*$H41*$CD$8</f>
        <v>0</v>
      </c>
      <c r="CE41" s="63"/>
      <c r="CF41" s="39">
        <f>CE41*$D41*$E41*$F41*$H41*$CF$8</f>
        <v>0</v>
      </c>
      <c r="CG41" s="63"/>
      <c r="CH41" s="39">
        <f>CG41*$D41*$E41*$F41*$H41*$CH$8</f>
        <v>0</v>
      </c>
      <c r="CI41" s="64"/>
      <c r="CJ41" s="39">
        <f>CI41*$D41*$E41*$F41*$H41*$CJ$8</f>
        <v>0</v>
      </c>
      <c r="CK41" s="63"/>
      <c r="CL41" s="39">
        <f>CK41*$D41*$E41*$F41*$H41*$CL$8</f>
        <v>0</v>
      </c>
      <c r="CM41" s="64"/>
      <c r="CN41" s="39">
        <f>CM41*$D41*$E41*$F41*$I41*$CN$8</f>
        <v>0</v>
      </c>
      <c r="CO41" s="63"/>
      <c r="CP41" s="39">
        <f>CO41*$D41*$E41*$F41*$J41*$CP$8</f>
        <v>0</v>
      </c>
      <c r="CQ41" s="39"/>
      <c r="CR41" s="39">
        <f>CQ41*D41*E41*F41</f>
        <v>0</v>
      </c>
      <c r="CS41" s="69">
        <f>SUM(M41+K41+W41+O41+Q41+Y41+U41+S41+AA41+AE41+AC41+AG41+AI41+AM41+BI41+BO41+AK41+AW41+AY41+CA41+CC41+BY41+CE41+CG41+BS41+BU41+AO41+AQ41+AS41+AU41+BK41+BM41+BQ41+BA41+BC41+BE41+BG41+BW41+CI41+CK41+CM41+CO41+CQ41)</f>
        <v>0</v>
      </c>
      <c r="CT41" s="69">
        <f>SUM(N41+L41+X41+P41+R41+Z41+V41+T41+AB41+AF41+AD41+AH41+AJ41+AN41+BJ41+BP41+AL41+AX41+AZ41+CB41+CD41+BZ41+CF41+CH41+BT41+BV41+AP41+AR41+AT41+AV41+BL41+BN41+BR41+BB41+BD41+BF41+BH41+BX41+CJ41+CL41+CN41+CP41+CR41)</f>
        <v>0</v>
      </c>
      <c r="CU41" s="79">
        <f t="shared" si="44"/>
        <v>0</v>
      </c>
    </row>
    <row r="42" spans="1:99" s="100" customFormat="1" x14ac:dyDescent="0.25">
      <c r="A42" s="142">
        <v>10</v>
      </c>
      <c r="B42" s="142"/>
      <c r="C42" s="128" t="s">
        <v>152</v>
      </c>
      <c r="D42" s="136">
        <v>11480</v>
      </c>
      <c r="E42" s="140">
        <v>1.6</v>
      </c>
      <c r="F42" s="130">
        <v>1</v>
      </c>
      <c r="G42" s="143"/>
      <c r="H42" s="113"/>
      <c r="I42" s="113"/>
      <c r="J42" s="112">
        <v>2.57</v>
      </c>
      <c r="K42" s="90">
        <f>K43</f>
        <v>0</v>
      </c>
      <c r="L42" s="90">
        <f>L43</f>
        <v>0</v>
      </c>
      <c r="M42" s="90">
        <f>M43</f>
        <v>0</v>
      </c>
      <c r="N42" s="90">
        <f t="shared" ref="N42:CH42" si="138">N43</f>
        <v>0</v>
      </c>
      <c r="O42" s="90">
        <f t="shared" si="138"/>
        <v>0</v>
      </c>
      <c r="P42" s="90">
        <f t="shared" si="138"/>
        <v>0</v>
      </c>
      <c r="Q42" s="91">
        <f t="shared" si="138"/>
        <v>0</v>
      </c>
      <c r="R42" s="90">
        <f t="shared" si="138"/>
        <v>0</v>
      </c>
      <c r="S42" s="90">
        <f t="shared" si="138"/>
        <v>0</v>
      </c>
      <c r="T42" s="90">
        <f t="shared" si="138"/>
        <v>0</v>
      </c>
      <c r="U42" s="90">
        <f t="shared" si="138"/>
        <v>0</v>
      </c>
      <c r="V42" s="90">
        <f t="shared" si="138"/>
        <v>0</v>
      </c>
      <c r="W42" s="90">
        <f t="shared" si="138"/>
        <v>0</v>
      </c>
      <c r="X42" s="90">
        <f t="shared" si="138"/>
        <v>0</v>
      </c>
      <c r="Y42" s="90">
        <f t="shared" si="138"/>
        <v>0</v>
      </c>
      <c r="Z42" s="90">
        <f t="shared" si="138"/>
        <v>0</v>
      </c>
      <c r="AA42" s="90">
        <f t="shared" si="138"/>
        <v>0</v>
      </c>
      <c r="AB42" s="90">
        <f t="shared" si="138"/>
        <v>0</v>
      </c>
      <c r="AC42" s="141">
        <f>AC43</f>
        <v>0</v>
      </c>
      <c r="AD42" s="141">
        <f>AD43</f>
        <v>0</v>
      </c>
      <c r="AE42" s="90">
        <f t="shared" si="138"/>
        <v>0</v>
      </c>
      <c r="AF42" s="90">
        <f t="shared" si="138"/>
        <v>0</v>
      </c>
      <c r="AG42" s="91">
        <f t="shared" si="138"/>
        <v>0</v>
      </c>
      <c r="AH42" s="90">
        <f t="shared" si="138"/>
        <v>0</v>
      </c>
      <c r="AI42" s="90">
        <f t="shared" si="138"/>
        <v>0</v>
      </c>
      <c r="AJ42" s="90">
        <f t="shared" si="138"/>
        <v>0</v>
      </c>
      <c r="AK42" s="90">
        <f>AK43</f>
        <v>0</v>
      </c>
      <c r="AL42" s="90">
        <f>AL43</f>
        <v>0</v>
      </c>
      <c r="AM42" s="141">
        <f t="shared" si="138"/>
        <v>0</v>
      </c>
      <c r="AN42" s="141">
        <f t="shared" si="138"/>
        <v>0</v>
      </c>
      <c r="AO42" s="90">
        <f t="shared" si="138"/>
        <v>0</v>
      </c>
      <c r="AP42" s="90">
        <f t="shared" si="138"/>
        <v>0</v>
      </c>
      <c r="AQ42" s="90">
        <f t="shared" si="138"/>
        <v>0</v>
      </c>
      <c r="AR42" s="90">
        <f t="shared" si="138"/>
        <v>0</v>
      </c>
      <c r="AS42" s="90">
        <f t="shared" si="138"/>
        <v>0</v>
      </c>
      <c r="AT42" s="90">
        <f t="shared" si="138"/>
        <v>0</v>
      </c>
      <c r="AU42" s="90">
        <f t="shared" si="138"/>
        <v>0</v>
      </c>
      <c r="AV42" s="90">
        <f t="shared" si="138"/>
        <v>0</v>
      </c>
      <c r="AW42" s="90">
        <f t="shared" si="138"/>
        <v>0</v>
      </c>
      <c r="AX42" s="90">
        <f t="shared" si="138"/>
        <v>0</v>
      </c>
      <c r="AY42" s="90">
        <f t="shared" si="138"/>
        <v>0</v>
      </c>
      <c r="AZ42" s="90">
        <f t="shared" si="138"/>
        <v>0</v>
      </c>
      <c r="BA42" s="90">
        <f t="shared" si="138"/>
        <v>0</v>
      </c>
      <c r="BB42" s="90">
        <f t="shared" si="138"/>
        <v>0</v>
      </c>
      <c r="BC42" s="90">
        <f t="shared" si="138"/>
        <v>0</v>
      </c>
      <c r="BD42" s="90">
        <f t="shared" si="138"/>
        <v>0</v>
      </c>
      <c r="BE42" s="90">
        <f t="shared" si="138"/>
        <v>0</v>
      </c>
      <c r="BF42" s="90">
        <f t="shared" si="138"/>
        <v>0</v>
      </c>
      <c r="BG42" s="90">
        <f t="shared" si="138"/>
        <v>0</v>
      </c>
      <c r="BH42" s="90">
        <f t="shared" si="138"/>
        <v>0</v>
      </c>
      <c r="BI42" s="90">
        <f t="shared" si="138"/>
        <v>0</v>
      </c>
      <c r="BJ42" s="90">
        <f t="shared" si="138"/>
        <v>0</v>
      </c>
      <c r="BK42" s="90">
        <f>BK43</f>
        <v>0</v>
      </c>
      <c r="BL42" s="90">
        <f>BL43</f>
        <v>0</v>
      </c>
      <c r="BM42" s="90">
        <f>BM43</f>
        <v>0</v>
      </c>
      <c r="BN42" s="90">
        <f>BN43</f>
        <v>0</v>
      </c>
      <c r="BO42" s="90">
        <f t="shared" si="138"/>
        <v>0</v>
      </c>
      <c r="BP42" s="90">
        <f t="shared" si="138"/>
        <v>0</v>
      </c>
      <c r="BQ42" s="91">
        <f t="shared" si="138"/>
        <v>0</v>
      </c>
      <c r="BR42" s="90">
        <f t="shared" si="138"/>
        <v>0</v>
      </c>
      <c r="BS42" s="90">
        <f t="shared" si="138"/>
        <v>0</v>
      </c>
      <c r="BT42" s="90">
        <f t="shared" si="138"/>
        <v>0</v>
      </c>
      <c r="BU42" s="90">
        <f t="shared" si="138"/>
        <v>0</v>
      </c>
      <c r="BV42" s="90">
        <f t="shared" si="138"/>
        <v>0</v>
      </c>
      <c r="BW42" s="91">
        <f t="shared" si="138"/>
        <v>0</v>
      </c>
      <c r="BX42" s="90">
        <f t="shared" si="138"/>
        <v>0</v>
      </c>
      <c r="BY42" s="90">
        <f t="shared" si="138"/>
        <v>0</v>
      </c>
      <c r="BZ42" s="90">
        <f t="shared" si="138"/>
        <v>0</v>
      </c>
      <c r="CA42" s="90">
        <f t="shared" si="138"/>
        <v>0</v>
      </c>
      <c r="CB42" s="90">
        <f t="shared" si="138"/>
        <v>0</v>
      </c>
      <c r="CC42" s="90">
        <f t="shared" si="138"/>
        <v>0</v>
      </c>
      <c r="CD42" s="90">
        <f t="shared" si="138"/>
        <v>0</v>
      </c>
      <c r="CE42" s="90">
        <f t="shared" si="138"/>
        <v>0</v>
      </c>
      <c r="CF42" s="90">
        <f t="shared" si="138"/>
        <v>0</v>
      </c>
      <c r="CG42" s="90">
        <f t="shared" si="138"/>
        <v>0</v>
      </c>
      <c r="CH42" s="90">
        <f t="shared" si="138"/>
        <v>0</v>
      </c>
      <c r="CI42" s="91">
        <f t="shared" ref="CI42:CT42" si="139">CI43</f>
        <v>0</v>
      </c>
      <c r="CJ42" s="90">
        <f t="shared" si="139"/>
        <v>0</v>
      </c>
      <c r="CK42" s="90">
        <f t="shared" si="139"/>
        <v>0</v>
      </c>
      <c r="CL42" s="90">
        <f t="shared" si="139"/>
        <v>0</v>
      </c>
      <c r="CM42" s="91">
        <v>0</v>
      </c>
      <c r="CN42" s="90">
        <f t="shared" si="139"/>
        <v>0</v>
      </c>
      <c r="CO42" s="90">
        <f t="shared" si="139"/>
        <v>0</v>
      </c>
      <c r="CP42" s="90">
        <f t="shared" si="139"/>
        <v>0</v>
      </c>
      <c r="CQ42" s="90">
        <f t="shared" si="139"/>
        <v>0</v>
      </c>
      <c r="CR42" s="90">
        <f t="shared" si="139"/>
        <v>0</v>
      </c>
      <c r="CS42" s="90">
        <f t="shared" si="139"/>
        <v>0</v>
      </c>
      <c r="CT42" s="90">
        <f t="shared" si="139"/>
        <v>0</v>
      </c>
      <c r="CU42" s="79">
        <f t="shared" si="44"/>
        <v>0</v>
      </c>
    </row>
    <row r="43" spans="1:99" s="1" customFormat="1" x14ac:dyDescent="0.25">
      <c r="A43" s="28"/>
      <c r="B43" s="28">
        <v>19</v>
      </c>
      <c r="C43" s="58" t="s">
        <v>153</v>
      </c>
      <c r="D43" s="34">
        <v>11480</v>
      </c>
      <c r="E43" s="35">
        <v>1.6</v>
      </c>
      <c r="F43" s="114">
        <v>1</v>
      </c>
      <c r="G43" s="34">
        <v>1.4</v>
      </c>
      <c r="H43" s="34">
        <v>1.68</v>
      </c>
      <c r="I43" s="34">
        <v>2.23</v>
      </c>
      <c r="J43" s="37">
        <v>2.57</v>
      </c>
      <c r="K43" s="38"/>
      <c r="L43" s="39">
        <f>SUM(K43*$D43*$E43*$F43*$G43*$L$8)</f>
        <v>0</v>
      </c>
      <c r="M43" s="38"/>
      <c r="N43" s="39">
        <f t="shared" si="45"/>
        <v>0</v>
      </c>
      <c r="O43" s="38"/>
      <c r="P43" s="39">
        <f>SUM(O43*$D43*$E43*$F43*$G43*$P$8)</f>
        <v>0</v>
      </c>
      <c r="Q43" s="40"/>
      <c r="R43" s="39">
        <f>SUM(Q43*$D43*$E43*$F43*$G43*$R$8)</f>
        <v>0</v>
      </c>
      <c r="S43" s="38"/>
      <c r="T43" s="39">
        <f>SUM(S43*$D43*$E43*$F43*$G43*$T$8)</f>
        <v>0</v>
      </c>
      <c r="U43" s="38"/>
      <c r="V43" s="39">
        <f>SUM(U43*$D43*$E43*$F43*$G43*$V$8)</f>
        <v>0</v>
      </c>
      <c r="W43" s="41"/>
      <c r="X43" s="39">
        <f t="shared" si="46"/>
        <v>0</v>
      </c>
      <c r="Y43" s="38"/>
      <c r="Z43" s="39">
        <f>SUM(Y43*$D43*$E43*$F43*$G43*$Z$8)</f>
        <v>0</v>
      </c>
      <c r="AA43" s="38"/>
      <c r="AB43" s="39">
        <f>SUM(AA43*$D43*$E43*$F43*$G43*$AB$8)</f>
        <v>0</v>
      </c>
      <c r="AC43" s="38"/>
      <c r="AD43" s="39">
        <f>SUM(AC43*$D43*$E43*$F43*$G43*$AD$8)</f>
        <v>0</v>
      </c>
      <c r="AE43" s="38"/>
      <c r="AF43" s="39">
        <f>AE43*$D43*$E43*$F43*$H43*$AF$8</f>
        <v>0</v>
      </c>
      <c r="AG43" s="40"/>
      <c r="AH43" s="39">
        <f>AG43*$D43*$E43*$F43*$H43*$AH$8</f>
        <v>0</v>
      </c>
      <c r="AI43" s="41"/>
      <c r="AJ43" s="39">
        <f>SUM(AI43*$D43*$E43*$F43*$G43*$AJ$8)</f>
        <v>0</v>
      </c>
      <c r="AK43" s="38"/>
      <c r="AL43" s="39">
        <f>SUM(AK43*$D43*$E43*$F43*$G43*$AL$8)</f>
        <v>0</v>
      </c>
      <c r="AM43" s="38"/>
      <c r="AN43" s="39">
        <f>SUM(AM43*$D43*$E43*$F43*$G43*$AN$8)</f>
        <v>0</v>
      </c>
      <c r="AO43" s="38"/>
      <c r="AP43" s="39">
        <f>SUM(AO43*$D43*$E43*$F43*$G43*$AP$8)</f>
        <v>0</v>
      </c>
      <c r="AQ43" s="38"/>
      <c r="AR43" s="39">
        <f>SUM(AQ43*$D43*$E43*$F43*$G43*$AR$8)</f>
        <v>0</v>
      </c>
      <c r="AS43" s="38"/>
      <c r="AT43" s="39">
        <f>SUM(AS43*$D43*$E43*$F43*$G43*$AT$8)</f>
        <v>0</v>
      </c>
      <c r="AU43" s="38"/>
      <c r="AV43" s="39">
        <f>SUM(AU43*$D43*$E43*$F43*$G43*$AV$8)</f>
        <v>0</v>
      </c>
      <c r="AW43" s="38"/>
      <c r="AX43" s="39">
        <f>SUM(AW43*$D43*$E43*$F43*$G43*$AX$8)</f>
        <v>0</v>
      </c>
      <c r="AY43" s="38"/>
      <c r="AZ43" s="39">
        <f>SUM(AY43*$D43*$E43*$F43*$G43*$AZ$8)</f>
        <v>0</v>
      </c>
      <c r="BA43" s="38"/>
      <c r="BB43" s="39">
        <f>SUM(BA43*$D43*$E43*$F43*$G43*$BB$8)</f>
        <v>0</v>
      </c>
      <c r="BC43" s="38"/>
      <c r="BD43" s="39">
        <f>SUM(BC43*$D43*$E43*$F43*$G43*$BD$8)</f>
        <v>0</v>
      </c>
      <c r="BE43" s="38"/>
      <c r="BF43" s="39">
        <f>SUM(BE43*$D43*$E43*$F43*$G43*$BF$8)</f>
        <v>0</v>
      </c>
      <c r="BG43" s="38"/>
      <c r="BH43" s="39">
        <f>SUM(BG43*$D43*$E43*$F43*$G43*$BH$8)</f>
        <v>0</v>
      </c>
      <c r="BI43" s="38"/>
      <c r="BJ43" s="39">
        <f>BI43*$D43*$E43*$F43*$H43*$BJ$8</f>
        <v>0</v>
      </c>
      <c r="BK43" s="38"/>
      <c r="BL43" s="39">
        <f>BK43*$D43*$E43*$F43*$H43*$BL$8</f>
        <v>0</v>
      </c>
      <c r="BM43" s="38"/>
      <c r="BN43" s="39">
        <f>BM43*$D43*$E43*$F43*$H43*$BN$8</f>
        <v>0</v>
      </c>
      <c r="BO43" s="38"/>
      <c r="BP43" s="39">
        <f>BO43*$D43*$E43*$F43*$H43*$BP$8</f>
        <v>0</v>
      </c>
      <c r="BQ43" s="40"/>
      <c r="BR43" s="39">
        <f>BQ43*$D43*$E43*$F43*$H43*$BR$8</f>
        <v>0</v>
      </c>
      <c r="BS43" s="38"/>
      <c r="BT43" s="39">
        <f>BS43*$D43*$E43*$F43*$H43*$BT$8</f>
        <v>0</v>
      </c>
      <c r="BU43" s="38"/>
      <c r="BV43" s="39">
        <f>BU43*$D43*$E43*$F43*$H43*$BV$8</f>
        <v>0</v>
      </c>
      <c r="BW43" s="40"/>
      <c r="BX43" s="39">
        <f>BW43*$D43*$E43*$F43*$H43*$BX$8</f>
        <v>0</v>
      </c>
      <c r="BY43" s="38"/>
      <c r="BZ43" s="39">
        <f>BY43*$D43*$E43*$F43*$H43*$BZ$8</f>
        <v>0</v>
      </c>
      <c r="CA43" s="38"/>
      <c r="CB43" s="39">
        <f>CA43*$D43*$E43*$F43*$H43*$CB$8</f>
        <v>0</v>
      </c>
      <c r="CC43" s="38"/>
      <c r="CD43" s="39">
        <f>CC43*$D43*$E43*$F43*$H43*$CD$8</f>
        <v>0</v>
      </c>
      <c r="CE43" s="38"/>
      <c r="CF43" s="39">
        <f>CE43*$D43*$E43*$F43*$H43*$CF$8</f>
        <v>0</v>
      </c>
      <c r="CG43" s="38"/>
      <c r="CH43" s="39">
        <f>CG43*$D43*$E43*$F43*$H43*$CH$8</f>
        <v>0</v>
      </c>
      <c r="CI43" s="40"/>
      <c r="CJ43" s="39">
        <f>CI43*$D43*$E43*$F43*$H43*$CJ$8</f>
        <v>0</v>
      </c>
      <c r="CK43" s="38"/>
      <c r="CL43" s="39">
        <f>CK43*$D43*$E43*$F43*$H43*$CL$8</f>
        <v>0</v>
      </c>
      <c r="CM43" s="40"/>
      <c r="CN43" s="39">
        <f>CM43*$D43*$E43*$F43*$I43*$CN$8</f>
        <v>0</v>
      </c>
      <c r="CO43" s="38"/>
      <c r="CP43" s="39">
        <f>CO43*$D43*$E43*$F43*$J43*$CP$8</f>
        <v>0</v>
      </c>
      <c r="CQ43" s="39"/>
      <c r="CR43" s="39">
        <f>CQ43*D43*E43*F43</f>
        <v>0</v>
      </c>
      <c r="CS43" s="44">
        <f>SUM(M43+K43+W43+O43+Q43+Y43+U43+S43+AA43+AE43+AC43+AG43+AI43+AM43+BI43+BO43+AK43+AW43+AY43+CA43+CC43+BY43+CE43+CG43+BS43+BU43+AO43+AQ43+AS43+AU43+BK43+BM43+BQ43+BA43+BC43+BE43+BG43+BW43+CI43+CK43+CM43+CO43+CQ43)</f>
        <v>0</v>
      </c>
      <c r="CT43" s="44">
        <f>SUM(N43+L43+X43+P43+R43+Z43+V43+T43+AB43+AF43+AD43+AH43+AJ43+AN43+BJ43+BP43+AL43+AX43+AZ43+CB43+CD43+BZ43+CF43+CH43+BT43+BV43+AP43+AR43+AT43+AV43+BL43+BN43+BR43+BB43+BD43+BF43+BH43+BX43+CJ43+CL43+CN43+CP43+CR43)</f>
        <v>0</v>
      </c>
      <c r="CU43" s="79">
        <f t="shared" si="44"/>
        <v>0</v>
      </c>
    </row>
    <row r="44" spans="1:99" s="100" customFormat="1" x14ac:dyDescent="0.25">
      <c r="A44" s="142">
        <v>11</v>
      </c>
      <c r="B44" s="142"/>
      <c r="C44" s="128" t="s">
        <v>154</v>
      </c>
      <c r="D44" s="136">
        <v>11480</v>
      </c>
      <c r="E44" s="140">
        <v>1.49</v>
      </c>
      <c r="F44" s="130">
        <v>1</v>
      </c>
      <c r="G44" s="143"/>
      <c r="H44" s="113"/>
      <c r="I44" s="113"/>
      <c r="J44" s="112">
        <v>2.57</v>
      </c>
      <c r="K44" s="90">
        <f t="shared" ref="K44" si="140">SUM(K45:K46)</f>
        <v>3</v>
      </c>
      <c r="L44" s="90">
        <f>SUM(L45:L46)</f>
        <v>65573.759999999995</v>
      </c>
      <c r="M44" s="90">
        <f t="shared" ref="M44:BQ44" si="141">SUM(M45:M46)</f>
        <v>0</v>
      </c>
      <c r="N44" s="90">
        <f t="shared" si="141"/>
        <v>0</v>
      </c>
      <c r="O44" s="90">
        <f t="shared" si="141"/>
        <v>52</v>
      </c>
      <c r="P44" s="90">
        <f>SUM(P45:P46)</f>
        <v>1136611.8400000001</v>
      </c>
      <c r="Q44" s="91">
        <f t="shared" ref="Q44" si="142">SUM(Q45:Q46)</f>
        <v>0</v>
      </c>
      <c r="R44" s="90">
        <f>SUM(R45:R46)</f>
        <v>0</v>
      </c>
      <c r="S44" s="90">
        <f t="shared" ref="S44" si="143">SUM(S45:S46)</f>
        <v>0</v>
      </c>
      <c r="T44" s="90">
        <f>SUM(T45:T46)</f>
        <v>0</v>
      </c>
      <c r="U44" s="90">
        <f t="shared" ref="U44" si="144">SUM(U45:U46)</f>
        <v>0</v>
      </c>
      <c r="V44" s="90">
        <f>SUM(V45:V46)</f>
        <v>0</v>
      </c>
      <c r="W44" s="90">
        <f t="shared" ref="W44" si="145">SUM(W45:W46)</f>
        <v>0</v>
      </c>
      <c r="X44" s="90">
        <f t="shared" si="141"/>
        <v>0</v>
      </c>
      <c r="Y44" s="90">
        <f t="shared" si="141"/>
        <v>0</v>
      </c>
      <c r="Z44" s="90">
        <f t="shared" si="141"/>
        <v>0</v>
      </c>
      <c r="AA44" s="90">
        <f t="shared" si="141"/>
        <v>0</v>
      </c>
      <c r="AB44" s="90">
        <f t="shared" si="141"/>
        <v>0</v>
      </c>
      <c r="AC44" s="141">
        <f t="shared" si="141"/>
        <v>0</v>
      </c>
      <c r="AD44" s="141">
        <f>SUM(AD45:AD46)</f>
        <v>0</v>
      </c>
      <c r="AE44" s="90">
        <f t="shared" ref="AE44" si="146">SUM(AE45:AE46)</f>
        <v>0</v>
      </c>
      <c r="AF44" s="90">
        <f t="shared" si="141"/>
        <v>0</v>
      </c>
      <c r="AG44" s="91">
        <f t="shared" si="141"/>
        <v>0</v>
      </c>
      <c r="AH44" s="90">
        <f t="shared" si="141"/>
        <v>0</v>
      </c>
      <c r="AI44" s="90">
        <f t="shared" si="141"/>
        <v>50</v>
      </c>
      <c r="AJ44" s="90">
        <f t="shared" si="141"/>
        <v>1092896</v>
      </c>
      <c r="AK44" s="90">
        <f t="shared" si="141"/>
        <v>0</v>
      </c>
      <c r="AL44" s="90">
        <f>SUM(AL45:AL46)</f>
        <v>0</v>
      </c>
      <c r="AM44" s="141">
        <f t="shared" ref="AM44" si="147">SUM(AM45:AM46)</f>
        <v>0</v>
      </c>
      <c r="AN44" s="141">
        <f t="shared" si="141"/>
        <v>0</v>
      </c>
      <c r="AO44" s="90">
        <f t="shared" si="141"/>
        <v>0</v>
      </c>
      <c r="AP44" s="90">
        <f>SUM(AP45:AP46)</f>
        <v>0</v>
      </c>
      <c r="AQ44" s="90">
        <f t="shared" ref="AQ44" si="148">SUM(AQ45:AQ46)</f>
        <v>0</v>
      </c>
      <c r="AR44" s="90">
        <f>SUM(AR45:AR46)</f>
        <v>0</v>
      </c>
      <c r="AS44" s="90">
        <f t="shared" ref="AS44" si="149">SUM(AS45:AS46)</f>
        <v>0</v>
      </c>
      <c r="AT44" s="90">
        <f>SUM(AT45:AT46)</f>
        <v>0</v>
      </c>
      <c r="AU44" s="90">
        <f t="shared" ref="AU44" si="150">SUM(AU45:AU46)</f>
        <v>0</v>
      </c>
      <c r="AV44" s="90">
        <f>SUM(AV45:AV46)</f>
        <v>0</v>
      </c>
      <c r="AW44" s="90">
        <f>SUM(AW45:AW46)</f>
        <v>0</v>
      </c>
      <c r="AX44" s="90">
        <f>SUM(AX45:AX46)</f>
        <v>0</v>
      </c>
      <c r="AY44" s="90">
        <f>SUM(AY45:AY46)</f>
        <v>0</v>
      </c>
      <c r="AZ44" s="90">
        <f>SUM(AZ45:AZ46)</f>
        <v>0</v>
      </c>
      <c r="BA44" s="90">
        <f t="shared" ref="BA44" si="151">SUM(BA45:BA46)</f>
        <v>0</v>
      </c>
      <c r="BB44" s="90">
        <f>SUM(BB45:BB46)</f>
        <v>0</v>
      </c>
      <c r="BC44" s="90">
        <f t="shared" ref="BC44" si="152">SUM(BC45:BC46)</f>
        <v>0</v>
      </c>
      <c r="BD44" s="90">
        <f>SUM(BD45:BD46)</f>
        <v>0</v>
      </c>
      <c r="BE44" s="90">
        <f t="shared" ref="BE44" si="153">SUM(BE45:BE46)</f>
        <v>0</v>
      </c>
      <c r="BF44" s="90">
        <f>SUM(BF45:BF46)</f>
        <v>0</v>
      </c>
      <c r="BG44" s="90">
        <f>SUM(BG45:BG46)</f>
        <v>0</v>
      </c>
      <c r="BH44" s="90">
        <f>SUM(BH45:BH46)</f>
        <v>0</v>
      </c>
      <c r="BI44" s="90">
        <f t="shared" ref="BI44" si="154">SUM(BI45:BI46)</f>
        <v>0</v>
      </c>
      <c r="BJ44" s="90">
        <f t="shared" si="141"/>
        <v>0</v>
      </c>
      <c r="BK44" s="90">
        <f t="shared" si="141"/>
        <v>0</v>
      </c>
      <c r="BL44" s="90">
        <f>SUM(BL45:BL46)</f>
        <v>0</v>
      </c>
      <c r="BM44" s="90">
        <f t="shared" ref="BM44" si="155">SUM(BM45:BM46)</f>
        <v>0</v>
      </c>
      <c r="BN44" s="90">
        <f>SUM(BN45:BN46)</f>
        <v>0</v>
      </c>
      <c r="BO44" s="90">
        <f t="shared" ref="BO44" si="156">SUM(BO45:BO46)</f>
        <v>7</v>
      </c>
      <c r="BP44" s="90">
        <f t="shared" si="141"/>
        <v>183606.52799999999</v>
      </c>
      <c r="BQ44" s="91">
        <f t="shared" si="141"/>
        <v>40</v>
      </c>
      <c r="BR44" s="90">
        <f>SUM(BR45:BR46)</f>
        <v>1049180.1599999999</v>
      </c>
      <c r="BS44" s="90">
        <f>SUM(BS45:BS46)</f>
        <v>7</v>
      </c>
      <c r="BT44" s="90">
        <f>SUM(BT45:BT46)</f>
        <v>183606.52799999999</v>
      </c>
      <c r="BU44" s="90">
        <f>SUM(BU45:BU46)</f>
        <v>0</v>
      </c>
      <c r="BV44" s="90">
        <f>SUM(BV45:BV46)</f>
        <v>0</v>
      </c>
      <c r="BW44" s="91">
        <f t="shared" ref="BW44" si="157">SUM(BW45:BW46)</f>
        <v>0</v>
      </c>
      <c r="BX44" s="90">
        <f>SUM(BX45:BX46)</f>
        <v>0</v>
      </c>
      <c r="BY44" s="90">
        <f>SUM(BY45:BY46)</f>
        <v>0</v>
      </c>
      <c r="BZ44" s="90">
        <f>SUM(BZ45:BZ46)</f>
        <v>0</v>
      </c>
      <c r="CA44" s="90">
        <f t="shared" ref="CA44:CT44" si="158">SUM(CA45:CA46)</f>
        <v>0</v>
      </c>
      <c r="CB44" s="90">
        <f t="shared" si="158"/>
        <v>0</v>
      </c>
      <c r="CC44" s="90">
        <f t="shared" si="158"/>
        <v>7</v>
      </c>
      <c r="CD44" s="90">
        <f t="shared" si="158"/>
        <v>183606.52799999999</v>
      </c>
      <c r="CE44" s="90">
        <f t="shared" si="158"/>
        <v>0</v>
      </c>
      <c r="CF44" s="90">
        <f t="shared" si="158"/>
        <v>0</v>
      </c>
      <c r="CG44" s="90">
        <f t="shared" si="158"/>
        <v>0</v>
      </c>
      <c r="CH44" s="90">
        <f t="shared" si="158"/>
        <v>0</v>
      </c>
      <c r="CI44" s="91">
        <f t="shared" si="158"/>
        <v>0</v>
      </c>
      <c r="CJ44" s="90">
        <f t="shared" si="158"/>
        <v>0</v>
      </c>
      <c r="CK44" s="90">
        <f t="shared" si="158"/>
        <v>0</v>
      </c>
      <c r="CL44" s="90">
        <f t="shared" si="158"/>
        <v>0</v>
      </c>
      <c r="CM44" s="91">
        <v>0</v>
      </c>
      <c r="CN44" s="90">
        <f t="shared" si="158"/>
        <v>0</v>
      </c>
      <c r="CO44" s="90">
        <f t="shared" si="158"/>
        <v>0</v>
      </c>
      <c r="CP44" s="90">
        <f t="shared" si="158"/>
        <v>0</v>
      </c>
      <c r="CQ44" s="90">
        <f t="shared" si="158"/>
        <v>0</v>
      </c>
      <c r="CR44" s="90">
        <f t="shared" si="158"/>
        <v>0</v>
      </c>
      <c r="CS44" s="90">
        <f t="shared" si="158"/>
        <v>166</v>
      </c>
      <c r="CT44" s="90">
        <f t="shared" si="158"/>
        <v>3895081.3439999996</v>
      </c>
      <c r="CU44" s="79"/>
    </row>
    <row r="45" spans="1:99" s="1" customFormat="1" x14ac:dyDescent="0.25">
      <c r="A45" s="28"/>
      <c r="B45" s="28">
        <v>20</v>
      </c>
      <c r="C45" s="33" t="s">
        <v>155</v>
      </c>
      <c r="D45" s="34">
        <v>11480</v>
      </c>
      <c r="E45" s="35">
        <v>1.49</v>
      </c>
      <c r="F45" s="36">
        <v>1</v>
      </c>
      <c r="G45" s="34">
        <v>1.4</v>
      </c>
      <c r="H45" s="34">
        <v>1.68</v>
      </c>
      <c r="I45" s="34">
        <v>2.23</v>
      </c>
      <c r="J45" s="37">
        <v>2.57</v>
      </c>
      <c r="K45" s="38"/>
      <c r="L45" s="39">
        <f>SUM(K45*$D45*$E45*$F45*$G45*$L$8)</f>
        <v>0</v>
      </c>
      <c r="M45" s="38">
        <v>0</v>
      </c>
      <c r="N45" s="39">
        <f t="shared" si="45"/>
        <v>0</v>
      </c>
      <c r="O45" s="38">
        <v>0</v>
      </c>
      <c r="P45" s="39">
        <f>SUM(O45*$D45*$E45*$F45*$G45*$P$8)</f>
        <v>0</v>
      </c>
      <c r="Q45" s="40">
        <v>0</v>
      </c>
      <c r="R45" s="39">
        <f>SUM(Q45*$D45*$E45*$F45*$G45*$R$8)</f>
        <v>0</v>
      </c>
      <c r="S45" s="38">
        <v>0</v>
      </c>
      <c r="T45" s="39">
        <f>SUM(S45*$D45*$E45*$F45*$G45*$T$8)</f>
        <v>0</v>
      </c>
      <c r="U45" s="38"/>
      <c r="V45" s="39">
        <f>SUM(U45*$D45*$E45*$F45*$G45*$V$8)</f>
        <v>0</v>
      </c>
      <c r="W45" s="41"/>
      <c r="X45" s="39">
        <f t="shared" si="46"/>
        <v>0</v>
      </c>
      <c r="Y45" s="38">
        <v>0</v>
      </c>
      <c r="Z45" s="39">
        <f>SUM(Y45*$D45*$E45*$F45*$G45*$Z$8)</f>
        <v>0</v>
      </c>
      <c r="AA45" s="38">
        <v>0</v>
      </c>
      <c r="AB45" s="39">
        <f>SUM(AA45*$D45*$E45*$F45*$G45*$AB$8)</f>
        <v>0</v>
      </c>
      <c r="AC45" s="38"/>
      <c r="AD45" s="39">
        <f>SUM(AC45*$D45*$E45*$F45*$G45*$AD$8)</f>
        <v>0</v>
      </c>
      <c r="AE45" s="38">
        <v>0</v>
      </c>
      <c r="AF45" s="39">
        <f>AE45*$D45*$E45*$F45*$H45*$AF$8</f>
        <v>0</v>
      </c>
      <c r="AG45" s="40">
        <v>0</v>
      </c>
      <c r="AH45" s="39">
        <f>AG45*$D45*$E45*$F45*$H45*$AH$8</f>
        <v>0</v>
      </c>
      <c r="AI45" s="41"/>
      <c r="AJ45" s="39">
        <f>SUM(AI45*$D45*$E45*$F45*$G45*$AJ$8)</f>
        <v>0</v>
      </c>
      <c r="AK45" s="38"/>
      <c r="AL45" s="39">
        <f>SUM(AK45*$D45*$E45*$F45*$G45*$AL$8)</f>
        <v>0</v>
      </c>
      <c r="AM45" s="38">
        <v>0</v>
      </c>
      <c r="AN45" s="39">
        <f>SUM(AM45*$D45*$E45*$F45*$G45*$AN$8)</f>
        <v>0</v>
      </c>
      <c r="AO45" s="38">
        <v>0</v>
      </c>
      <c r="AP45" s="39">
        <f>SUM(AO45*$D45*$E45*$F45*$G45*$AP$8)</f>
        <v>0</v>
      </c>
      <c r="AQ45" s="38"/>
      <c r="AR45" s="39">
        <f>SUM(AQ45*$D45*$E45*$F45*$G45*$AR$8)</f>
        <v>0</v>
      </c>
      <c r="AS45" s="38"/>
      <c r="AT45" s="39">
        <f>SUM(AS45*$D45*$E45*$F45*$G45*$AT$8)</f>
        <v>0</v>
      </c>
      <c r="AU45" s="38"/>
      <c r="AV45" s="39">
        <f>SUM(AU45*$D45*$E45*$F45*$G45*$AV$8)</f>
        <v>0</v>
      </c>
      <c r="AW45" s="38">
        <v>0</v>
      </c>
      <c r="AX45" s="39">
        <f>SUM(AW45*$D45*$E45*$F45*$G45*$AX$8)</f>
        <v>0</v>
      </c>
      <c r="AY45" s="38">
        <v>0</v>
      </c>
      <c r="AZ45" s="39">
        <f>SUM(AY45*$D45*$E45*$F45*$G45*$AZ$8)</f>
        <v>0</v>
      </c>
      <c r="BA45" s="38">
        <v>0</v>
      </c>
      <c r="BB45" s="39">
        <f>SUM(BA45*$D45*$E45*$F45*$G45*$BB$8)</f>
        <v>0</v>
      </c>
      <c r="BC45" s="38">
        <v>0</v>
      </c>
      <c r="BD45" s="39">
        <f>SUM(BC45*$D45*$E45*$F45*$G45*$BD$8)</f>
        <v>0</v>
      </c>
      <c r="BE45" s="38">
        <v>0</v>
      </c>
      <c r="BF45" s="39">
        <f>SUM(BE45*$D45*$E45*$F45*$G45*$BF$8)</f>
        <v>0</v>
      </c>
      <c r="BG45" s="38"/>
      <c r="BH45" s="39">
        <f>SUM(BG45*$D45*$E45*$F45*$G45*$BH$8)</f>
        <v>0</v>
      </c>
      <c r="BI45" s="38">
        <v>0</v>
      </c>
      <c r="BJ45" s="39">
        <f>BI45*$D45*$E45*$F45*$H45*$BJ$8</f>
        <v>0</v>
      </c>
      <c r="BK45" s="38">
        <v>0</v>
      </c>
      <c r="BL45" s="39">
        <f>BK45*$D45*$E45*$F45*$H45*$BL$8</f>
        <v>0</v>
      </c>
      <c r="BM45" s="38">
        <v>0</v>
      </c>
      <c r="BN45" s="39">
        <f>BM45*$D45*$E45*$F45*$H45*$BN$8</f>
        <v>0</v>
      </c>
      <c r="BO45" s="38">
        <v>0</v>
      </c>
      <c r="BP45" s="39">
        <f>BO45*$D45*$E45*$F45*$H45*$BP$8</f>
        <v>0</v>
      </c>
      <c r="BQ45" s="42"/>
      <c r="BR45" s="39">
        <f>BQ45*$D45*$E45*$F45*$H45*$BR$8</f>
        <v>0</v>
      </c>
      <c r="BS45" s="43"/>
      <c r="BT45" s="39">
        <f>BS45*$D45*$E45*$F45*$H45*$BT$8</f>
        <v>0</v>
      </c>
      <c r="BU45" s="38"/>
      <c r="BV45" s="39">
        <f>BU45*$D45*$E45*$F45*$H45*$BV$8</f>
        <v>0</v>
      </c>
      <c r="BW45" s="40"/>
      <c r="BX45" s="39">
        <f>BW45*$D45*$E45*$F45*$H45*$BX$8</f>
        <v>0</v>
      </c>
      <c r="BY45" s="38">
        <v>0</v>
      </c>
      <c r="BZ45" s="39">
        <f>BY45*$D45*$E45*$F45*$H45*$BZ$8</f>
        <v>0</v>
      </c>
      <c r="CA45" s="38"/>
      <c r="CB45" s="39">
        <f>CA45*$D45*$E45*$F45*$H45*$CB$8</f>
        <v>0</v>
      </c>
      <c r="CC45" s="38">
        <v>0</v>
      </c>
      <c r="CD45" s="39">
        <f>CC45*$D45*$E45*$F45*$H45*$CD$8</f>
        <v>0</v>
      </c>
      <c r="CE45" s="38">
        <v>0</v>
      </c>
      <c r="CF45" s="39">
        <f>CE45*$D45*$E45*$F45*$H45*$CF$8</f>
        <v>0</v>
      </c>
      <c r="CG45" s="43"/>
      <c r="CH45" s="39">
        <f>CG45*$D45*$E45*$F45*$H45*$CH$8</f>
        <v>0</v>
      </c>
      <c r="CI45" s="40"/>
      <c r="CJ45" s="39">
        <f>CI45*$D45*$E45*$F45*$H45*$CJ$8</f>
        <v>0</v>
      </c>
      <c r="CK45" s="38">
        <v>0</v>
      </c>
      <c r="CL45" s="39">
        <f>CK45*$D45*$E45*$F45*$H45*$CL$8</f>
        <v>0</v>
      </c>
      <c r="CM45" s="40">
        <v>0</v>
      </c>
      <c r="CN45" s="39">
        <f>CM45*$D45*$E45*$F45*$I45*$CN$8</f>
        <v>0</v>
      </c>
      <c r="CO45" s="38">
        <v>0</v>
      </c>
      <c r="CP45" s="39">
        <f>CO45*$D45*$E45*$F45*$J45*$CP$8</f>
        <v>0</v>
      </c>
      <c r="CQ45" s="39"/>
      <c r="CR45" s="39">
        <f>CQ45*D45*E45*F45</f>
        <v>0</v>
      </c>
      <c r="CS45" s="44">
        <f>SUM(M45+K45+W45+O45+Q45+Y45+U45+S45+AA45+AE45+AC45+AG45+AI45+AM45+BI45+BO45+AK45+AW45+AY45+CA45+CC45+BY45+CE45+CG45+BS45+BU45+AO45+AQ45+AS45+AU45+BK45+BM45+BQ45+BA45+BC45+BE45+BG45+BW45+CI45+CK45+CM45+CO45+CQ45)</f>
        <v>0</v>
      </c>
      <c r="CT45" s="44">
        <f>SUM(N45+L45+X45+P45+R45+Z45+V45+T45+AB45+AF45+AD45+AH45+AJ45+AN45+BJ45+BP45+AL45+AX45+AZ45+CB45+CD45+BZ45+CF45+CH45+BT45+BV45+AP45+AR45+AT45+AV45+BL45+BN45+BR45+BB45+BD45+BF45+BH45+BX45+CJ45+CL45+CN45+CP45+CR45)</f>
        <v>0</v>
      </c>
      <c r="CU45" s="79">
        <f t="shared" si="44"/>
        <v>0</v>
      </c>
    </row>
    <row r="46" spans="1:99" s="1" customFormat="1" ht="30" x14ac:dyDescent="0.25">
      <c r="A46" s="28"/>
      <c r="B46" s="28">
        <v>21</v>
      </c>
      <c r="C46" s="58" t="s">
        <v>156</v>
      </c>
      <c r="D46" s="34">
        <v>11480</v>
      </c>
      <c r="E46" s="35">
        <v>1.36</v>
      </c>
      <c r="F46" s="36">
        <v>1</v>
      </c>
      <c r="G46" s="34">
        <v>1.4</v>
      </c>
      <c r="H46" s="34">
        <v>1.68</v>
      </c>
      <c r="I46" s="34">
        <v>2.23</v>
      </c>
      <c r="J46" s="37">
        <v>2.57</v>
      </c>
      <c r="K46" s="38">
        <v>3</v>
      </c>
      <c r="L46" s="39">
        <f>SUM(K46*$D46*$E46*$F46*$G46*$L$8)</f>
        <v>65573.759999999995</v>
      </c>
      <c r="M46" s="38"/>
      <c r="N46" s="39">
        <f t="shared" si="45"/>
        <v>0</v>
      </c>
      <c r="O46" s="38">
        <v>52</v>
      </c>
      <c r="P46" s="39">
        <f>SUM(O46*$D46*$E46*$F46*$G46*$P$8)</f>
        <v>1136611.8400000001</v>
      </c>
      <c r="Q46" s="40"/>
      <c r="R46" s="39">
        <f>SUM(Q46*$D46*$E46*$F46*$G46*$R$8)</f>
        <v>0</v>
      </c>
      <c r="S46" s="38"/>
      <c r="T46" s="39">
        <f>SUM(S46*$D46*$E46*$F46*$G46*$T$8)</f>
        <v>0</v>
      </c>
      <c r="U46" s="38"/>
      <c r="V46" s="39">
        <f>SUM(U46*$D46*$E46*$F46*$G46*$V$8)</f>
        <v>0</v>
      </c>
      <c r="W46" s="41"/>
      <c r="X46" s="39">
        <f t="shared" si="46"/>
        <v>0</v>
      </c>
      <c r="Y46" s="38"/>
      <c r="Z46" s="39">
        <f>SUM(Y46*$D46*$E46*$F46*$G46*$Z$8)</f>
        <v>0</v>
      </c>
      <c r="AA46" s="38"/>
      <c r="AB46" s="39">
        <f>SUM(AA46*$D46*$E46*$F46*$G46*$AB$8)</f>
        <v>0</v>
      </c>
      <c r="AC46" s="38"/>
      <c r="AD46" s="39">
        <f>SUM(AC46*$D46*$E46*$F46*$G46*$AD$8)</f>
        <v>0</v>
      </c>
      <c r="AE46" s="38"/>
      <c r="AF46" s="39">
        <f>AE46*$D46*$E46*$F46*$H46*$AF$8</f>
        <v>0</v>
      </c>
      <c r="AG46" s="40"/>
      <c r="AH46" s="39">
        <f>AG46*$D46*$E46*$F46*$H46*$AH$8</f>
        <v>0</v>
      </c>
      <c r="AI46" s="41">
        <v>50</v>
      </c>
      <c r="AJ46" s="39">
        <f>SUM(AI46*$D46*$E46*$F46*$G46*$AJ$8)</f>
        <v>1092896</v>
      </c>
      <c r="AK46" s="38"/>
      <c r="AL46" s="39">
        <f>SUM(AK46*$D46*$E46*$F46*$G46*$AL$8)</f>
        <v>0</v>
      </c>
      <c r="AM46" s="38"/>
      <c r="AN46" s="39">
        <f>SUM(AM46*$D46*$E46*$F46*$G46*$AN$8)</f>
        <v>0</v>
      </c>
      <c r="AO46" s="38"/>
      <c r="AP46" s="39">
        <f>SUM(AO46*$D46*$E46*$F46*$G46*$AP$8)</f>
        <v>0</v>
      </c>
      <c r="AQ46" s="38"/>
      <c r="AR46" s="39">
        <f>SUM(AQ46*$D46*$E46*$F46*$G46*$AR$8)</f>
        <v>0</v>
      </c>
      <c r="AS46" s="38"/>
      <c r="AT46" s="39">
        <f>SUM(AS46*$D46*$E46*$F46*$G46*$AT$8)</f>
        <v>0</v>
      </c>
      <c r="AU46" s="38"/>
      <c r="AV46" s="39">
        <f>SUM(AU46*$D46*$E46*$F46*$G46*$AV$8)</f>
        <v>0</v>
      </c>
      <c r="AW46" s="38"/>
      <c r="AX46" s="39">
        <f>SUM(AW46*$D46*$E46*$F46*$G46*$AX$8)</f>
        <v>0</v>
      </c>
      <c r="AY46" s="38"/>
      <c r="AZ46" s="39">
        <f>SUM(AY46*$D46*$E46*$F46*$G46*$AZ$8)</f>
        <v>0</v>
      </c>
      <c r="BA46" s="38"/>
      <c r="BB46" s="39">
        <f>SUM(BA46*$D46*$E46*$F46*$G46*$BB$8)</f>
        <v>0</v>
      </c>
      <c r="BC46" s="38"/>
      <c r="BD46" s="39">
        <f>SUM(BC46*$D46*$E46*$F46*$G46*$BD$8)</f>
        <v>0</v>
      </c>
      <c r="BE46" s="38"/>
      <c r="BF46" s="39">
        <f>SUM(BE46*$D46*$E46*$F46*$G46*$BF$8)</f>
        <v>0</v>
      </c>
      <c r="BG46" s="38"/>
      <c r="BH46" s="39">
        <f>SUM(BG46*$D46*$E46*$F46*$G46*$BH$8)</f>
        <v>0</v>
      </c>
      <c r="BI46" s="38"/>
      <c r="BJ46" s="39">
        <f>BI46*$D46*$E46*$F46*$H46*$BJ$8</f>
        <v>0</v>
      </c>
      <c r="BK46" s="38"/>
      <c r="BL46" s="39">
        <f>BK46*$D46*$E46*$F46*$H46*$BL$8</f>
        <v>0</v>
      </c>
      <c r="BM46" s="38"/>
      <c r="BN46" s="39">
        <f>BM46*$D46*$E46*$F46*$H46*$BN$8</f>
        <v>0</v>
      </c>
      <c r="BO46" s="38">
        <v>7</v>
      </c>
      <c r="BP46" s="39">
        <f>BO46*$D46*$E46*$F46*$H46*$BP$8</f>
        <v>183606.52799999999</v>
      </c>
      <c r="BQ46" s="42">
        <v>40</v>
      </c>
      <c r="BR46" s="39">
        <f>BQ46*$D46*$E46*$F46*$H46*$BR$8</f>
        <v>1049180.1599999999</v>
      </c>
      <c r="BS46" s="38">
        <v>7</v>
      </c>
      <c r="BT46" s="39">
        <f>BS46*$D46*$E46*$F46*$H46*$BT$8</f>
        <v>183606.52799999999</v>
      </c>
      <c r="BU46" s="38"/>
      <c r="BV46" s="39">
        <f>BU46*$D46*$E46*$F46*$H46*$BV$8</f>
        <v>0</v>
      </c>
      <c r="BW46" s="40"/>
      <c r="BX46" s="39">
        <f>BW46*$D46*$E46*$F46*$H46*$BX$8</f>
        <v>0</v>
      </c>
      <c r="BY46" s="38"/>
      <c r="BZ46" s="39">
        <f>BY46*$D46*$E46*$F46*$H46*$BZ$8</f>
        <v>0</v>
      </c>
      <c r="CA46" s="38"/>
      <c r="CB46" s="39">
        <f>CA46*$D46*$E46*$F46*$H46*$CB$8</f>
        <v>0</v>
      </c>
      <c r="CC46" s="38">
        <v>7</v>
      </c>
      <c r="CD46" s="39">
        <f>CC46*$D46*$E46*$F46*$H46*$CD$8</f>
        <v>183606.52799999999</v>
      </c>
      <c r="CE46" s="38"/>
      <c r="CF46" s="39">
        <f>CE46*$D46*$E46*$F46*$H46*$CF$8</f>
        <v>0</v>
      </c>
      <c r="CG46" s="38"/>
      <c r="CH46" s="39">
        <f>CG46*$D46*$E46*$F46*$H46*$CH$8</f>
        <v>0</v>
      </c>
      <c r="CI46" s="40"/>
      <c r="CJ46" s="39">
        <f>CI46*$D46*$E46*$F46*$H46*$CJ$8</f>
        <v>0</v>
      </c>
      <c r="CK46" s="38"/>
      <c r="CL46" s="39">
        <f>CK46*$D46*$E46*$F46*$H46*$CL$8</f>
        <v>0</v>
      </c>
      <c r="CM46" s="40"/>
      <c r="CN46" s="39">
        <f>CM46*$D46*$E46*$F46*$I46*$CN$8</f>
        <v>0</v>
      </c>
      <c r="CO46" s="38"/>
      <c r="CP46" s="39">
        <f>CO46*$D46*$E46*$F46*$J46*$CP$8</f>
        <v>0</v>
      </c>
      <c r="CQ46" s="39"/>
      <c r="CR46" s="39">
        <f>CQ46*D46*E46*F46</f>
        <v>0</v>
      </c>
      <c r="CS46" s="44">
        <f>SUM(M46+K46+W46+O46+Q46+Y46+U46+S46+AA46+AE46+AC46+AG46+AI46+AM46+BI46+BO46+AK46+AW46+AY46+CA46+CC46+BY46+CE46+CG46+BS46+BU46+AO46+AQ46+AS46+AU46+BK46+BM46+BQ46+BA46+BC46+BE46+BG46+BW46+CI46+CK46+CM46+CO46+CQ46)</f>
        <v>166</v>
      </c>
      <c r="CT46" s="44">
        <f>SUM(N46+L46+X46+P46+R46+Z46+V46+T46+AB46+AF46+AD46+AH46+AJ46+AN46+BJ46+BP46+AL46+AX46+AZ46+CB46+CD46+BZ46+CF46+CH46+BT46+BV46+AP46+AR46+AT46+AV46+BL46+BN46+BR46+BB46+BD46+BF46+BH46+BX46+CJ46+CL46+CN46+CP46+CR46)</f>
        <v>3895081.3439999996</v>
      </c>
      <c r="CU46" s="79">
        <f t="shared" si="44"/>
        <v>166</v>
      </c>
    </row>
    <row r="47" spans="1:99" s="100" customFormat="1" x14ac:dyDescent="0.25">
      <c r="A47" s="142">
        <v>12</v>
      </c>
      <c r="B47" s="142"/>
      <c r="C47" s="128" t="s">
        <v>157</v>
      </c>
      <c r="D47" s="136">
        <v>11480</v>
      </c>
      <c r="E47" s="140">
        <v>0.92</v>
      </c>
      <c r="F47" s="130">
        <v>1</v>
      </c>
      <c r="G47" s="143">
        <v>1.4</v>
      </c>
      <c r="H47" s="113">
        <v>1.68</v>
      </c>
      <c r="I47" s="113">
        <v>2.23</v>
      </c>
      <c r="J47" s="112">
        <v>2.57</v>
      </c>
      <c r="K47" s="90">
        <f t="shared" ref="K47" si="159">SUM(K48:K57)</f>
        <v>25</v>
      </c>
      <c r="L47" s="90">
        <f>SUM(L48:L57)</f>
        <v>259723.51999999996</v>
      </c>
      <c r="M47" s="90">
        <f t="shared" ref="M47:BQ47" si="160">SUM(M48:M57)</f>
        <v>0</v>
      </c>
      <c r="N47" s="90">
        <f t="shared" si="160"/>
        <v>0</v>
      </c>
      <c r="O47" s="90">
        <f t="shared" si="160"/>
        <v>0</v>
      </c>
      <c r="P47" s="90">
        <f>SUM(P48:P57)</f>
        <v>0</v>
      </c>
      <c r="Q47" s="91">
        <f t="shared" ref="Q47" si="161">SUM(Q48:Q57)</f>
        <v>0</v>
      </c>
      <c r="R47" s="90">
        <f>SUM(R48:R57)</f>
        <v>0</v>
      </c>
      <c r="S47" s="90">
        <f t="shared" ref="S47" si="162">SUM(S48:S57)</f>
        <v>0</v>
      </c>
      <c r="T47" s="90">
        <f>SUM(T48:T57)</f>
        <v>0</v>
      </c>
      <c r="U47" s="90">
        <f t="shared" ref="U47" si="163">SUM(U48:U57)</f>
        <v>0</v>
      </c>
      <c r="V47" s="90">
        <f>SUM(V48:V57)</f>
        <v>0</v>
      </c>
      <c r="W47" s="90">
        <f t="shared" ref="W47" si="164">SUM(W48:W57)</f>
        <v>0</v>
      </c>
      <c r="X47" s="90">
        <f t="shared" si="160"/>
        <v>0</v>
      </c>
      <c r="Y47" s="90">
        <f t="shared" si="160"/>
        <v>18</v>
      </c>
      <c r="Z47" s="90">
        <f t="shared" si="160"/>
        <v>222757.91999999998</v>
      </c>
      <c r="AA47" s="90">
        <f t="shared" si="160"/>
        <v>85</v>
      </c>
      <c r="AB47" s="90">
        <f t="shared" si="160"/>
        <v>783510</v>
      </c>
      <c r="AC47" s="141">
        <f t="shared" si="160"/>
        <v>60</v>
      </c>
      <c r="AD47" s="141">
        <f>SUM(AD48:AD57)</f>
        <v>21407904</v>
      </c>
      <c r="AE47" s="90">
        <f t="shared" ref="AE47" si="165">SUM(AE48:AE57)</f>
        <v>0</v>
      </c>
      <c r="AF47" s="90">
        <f t="shared" si="160"/>
        <v>0</v>
      </c>
      <c r="AG47" s="91">
        <f t="shared" si="160"/>
        <v>30</v>
      </c>
      <c r="AH47" s="90">
        <f t="shared" si="160"/>
        <v>300867.83999999997</v>
      </c>
      <c r="AI47" s="90">
        <f t="shared" si="160"/>
        <v>0</v>
      </c>
      <c r="AJ47" s="90">
        <f t="shared" si="160"/>
        <v>0</v>
      </c>
      <c r="AK47" s="90">
        <f t="shared" si="160"/>
        <v>0</v>
      </c>
      <c r="AL47" s="90">
        <f>SUM(AL48:AL57)</f>
        <v>0</v>
      </c>
      <c r="AM47" s="141">
        <f t="shared" ref="AM47" si="166">SUM(AM48:AM57)</f>
        <v>0</v>
      </c>
      <c r="AN47" s="141">
        <f t="shared" si="160"/>
        <v>0</v>
      </c>
      <c r="AO47" s="90">
        <f t="shared" si="160"/>
        <v>0</v>
      </c>
      <c r="AP47" s="90">
        <f>SUM(AP48:AP57)</f>
        <v>0</v>
      </c>
      <c r="AQ47" s="90">
        <f t="shared" ref="AQ47" si="167">SUM(AQ48:AQ57)</f>
        <v>0</v>
      </c>
      <c r="AR47" s="90">
        <f>SUM(AR48:AR57)</f>
        <v>0</v>
      </c>
      <c r="AS47" s="90">
        <f t="shared" ref="AS47" si="168">SUM(AS48:AS57)</f>
        <v>0</v>
      </c>
      <c r="AT47" s="90">
        <f>SUM(AT48:AT57)</f>
        <v>0</v>
      </c>
      <c r="AU47" s="90">
        <f t="shared" ref="AU47" si="169">SUM(AU48:AU57)</f>
        <v>0</v>
      </c>
      <c r="AV47" s="90">
        <f>SUM(AV48:AV57)</f>
        <v>0</v>
      </c>
      <c r="AW47" s="90">
        <f>SUM(AW48:AW57)</f>
        <v>10</v>
      </c>
      <c r="AX47" s="90">
        <f>SUM(AX48:AX57)</f>
        <v>104468</v>
      </c>
      <c r="AY47" s="90">
        <f>SUM(AY48:AY57)</f>
        <v>0</v>
      </c>
      <c r="AZ47" s="90">
        <f>SUM(AZ48:AZ57)</f>
        <v>0</v>
      </c>
      <c r="BA47" s="90">
        <f t="shared" ref="BA47" si="170">SUM(BA48:BA57)</f>
        <v>3</v>
      </c>
      <c r="BB47" s="90">
        <f>SUM(BB48:BB57)</f>
        <v>46769.51999999999</v>
      </c>
      <c r="BC47" s="90">
        <f t="shared" ref="BC47" si="171">SUM(BC48:BC57)</f>
        <v>0</v>
      </c>
      <c r="BD47" s="90">
        <f>SUM(BD48:BD57)</f>
        <v>0</v>
      </c>
      <c r="BE47" s="90">
        <f t="shared" ref="BE47" si="172">SUM(BE48:BE57)</f>
        <v>0</v>
      </c>
      <c r="BF47" s="90">
        <f>SUM(BF48:BF57)</f>
        <v>0</v>
      </c>
      <c r="BG47" s="90">
        <f>SUM(BG48:BG57)</f>
        <v>79</v>
      </c>
      <c r="BH47" s="90">
        <f>SUM(BH48:BH57)</f>
        <v>840726.32</v>
      </c>
      <c r="BI47" s="90">
        <f t="shared" ref="BI47" si="173">SUM(BI48:BI57)</f>
        <v>0</v>
      </c>
      <c r="BJ47" s="90">
        <f t="shared" si="160"/>
        <v>0</v>
      </c>
      <c r="BK47" s="90">
        <f t="shared" si="160"/>
        <v>0</v>
      </c>
      <c r="BL47" s="90">
        <f>SUM(BL48:BL57)</f>
        <v>0</v>
      </c>
      <c r="BM47" s="90">
        <f t="shared" ref="BM47" si="174">SUM(BM48:BM57)</f>
        <v>150</v>
      </c>
      <c r="BN47" s="90">
        <f>SUM(BN48:BN57)</f>
        <v>1792670.88</v>
      </c>
      <c r="BO47" s="90">
        <f t="shared" ref="BO47" si="175">SUM(BO48:BO57)</f>
        <v>4</v>
      </c>
      <c r="BP47" s="90">
        <f t="shared" si="160"/>
        <v>40115.712</v>
      </c>
      <c r="BQ47" s="91">
        <f t="shared" si="160"/>
        <v>0</v>
      </c>
      <c r="BR47" s="90">
        <f>SUM(BR48:BR57)</f>
        <v>0</v>
      </c>
      <c r="BS47" s="90">
        <f>SUM(BS48:BS57)</f>
        <v>33</v>
      </c>
      <c r="BT47" s="90">
        <f>SUM(BT48:BT57)</f>
        <v>414657.6</v>
      </c>
      <c r="BU47" s="90">
        <f>SUM(BU48:BU57)</f>
        <v>96</v>
      </c>
      <c r="BV47" s="90">
        <f>SUM(BV48:BV57)</f>
        <v>1176663.264</v>
      </c>
      <c r="BW47" s="91">
        <f t="shared" ref="BW47" si="176">SUM(BW48:BW57)</f>
        <v>2</v>
      </c>
      <c r="BX47" s="90">
        <f>SUM(BX48:BX57)</f>
        <v>20057.856</v>
      </c>
      <c r="BY47" s="90">
        <f>SUM(BY48:BY57)</f>
        <v>11</v>
      </c>
      <c r="BZ47" s="90">
        <f>SUM(BZ48:BZ57)</f>
        <v>130376.064</v>
      </c>
      <c r="CA47" s="90">
        <f t="shared" ref="CA47:CT47" si="177">SUM(CA48:CA57)</f>
        <v>0</v>
      </c>
      <c r="CB47" s="90">
        <f t="shared" si="177"/>
        <v>0</v>
      </c>
      <c r="CC47" s="90">
        <f t="shared" si="177"/>
        <v>12</v>
      </c>
      <c r="CD47" s="90">
        <f t="shared" si="177"/>
        <v>181292.15999999997</v>
      </c>
      <c r="CE47" s="90">
        <f t="shared" si="177"/>
        <v>3</v>
      </c>
      <c r="CF47" s="90">
        <f t="shared" si="177"/>
        <v>37608.479999999996</v>
      </c>
      <c r="CG47" s="90">
        <f t="shared" si="177"/>
        <v>0</v>
      </c>
      <c r="CH47" s="90">
        <f t="shared" si="177"/>
        <v>0</v>
      </c>
      <c r="CI47" s="91">
        <f t="shared" si="177"/>
        <v>31</v>
      </c>
      <c r="CJ47" s="90">
        <f t="shared" si="177"/>
        <v>398457.02399999998</v>
      </c>
      <c r="CK47" s="90">
        <f t="shared" si="177"/>
        <v>4</v>
      </c>
      <c r="CL47" s="90">
        <f t="shared" si="177"/>
        <v>40115.712</v>
      </c>
      <c r="CM47" s="91">
        <v>30</v>
      </c>
      <c r="CN47" s="90">
        <f t="shared" si="177"/>
        <v>399366.24</v>
      </c>
      <c r="CO47" s="90">
        <f t="shared" si="177"/>
        <v>2</v>
      </c>
      <c r="CP47" s="90">
        <f t="shared" si="177"/>
        <v>30683.743999999999</v>
      </c>
      <c r="CQ47" s="90">
        <f t="shared" si="177"/>
        <v>0</v>
      </c>
      <c r="CR47" s="90">
        <f t="shared" si="177"/>
        <v>0</v>
      </c>
      <c r="CS47" s="90">
        <f t="shared" si="177"/>
        <v>688</v>
      </c>
      <c r="CT47" s="90">
        <f t="shared" si="177"/>
        <v>28628791.855999999</v>
      </c>
      <c r="CU47" s="79"/>
    </row>
    <row r="48" spans="1:99" s="1" customFormat="1" ht="30" customHeight="1" x14ac:dyDescent="0.25">
      <c r="A48" s="28"/>
      <c r="B48" s="28">
        <v>22</v>
      </c>
      <c r="C48" s="58" t="s">
        <v>158</v>
      </c>
      <c r="D48" s="34">
        <v>11480</v>
      </c>
      <c r="E48" s="35">
        <v>2.75</v>
      </c>
      <c r="F48" s="36">
        <v>1</v>
      </c>
      <c r="G48" s="34">
        <v>1.4</v>
      </c>
      <c r="H48" s="34">
        <v>1.68</v>
      </c>
      <c r="I48" s="34">
        <v>2.23</v>
      </c>
      <c r="J48" s="37">
        <v>2.57</v>
      </c>
      <c r="K48" s="38"/>
      <c r="L48" s="39">
        <f t="shared" ref="L48:L57" si="178">SUM(K48*$D48*$E48*$F48*$G48*$L$8)</f>
        <v>0</v>
      </c>
      <c r="M48" s="38"/>
      <c r="N48" s="39">
        <f t="shared" si="45"/>
        <v>0</v>
      </c>
      <c r="O48" s="38"/>
      <c r="P48" s="39">
        <f t="shared" ref="P48:P57" si="179">SUM(O48*$D48*$E48*$F48*$G48*$P$8)</f>
        <v>0</v>
      </c>
      <c r="Q48" s="40"/>
      <c r="R48" s="39">
        <f t="shared" ref="R48:R57" si="180">SUM(Q48*$D48*$E48*$F48*$G48*$R$8)</f>
        <v>0</v>
      </c>
      <c r="S48" s="38"/>
      <c r="T48" s="39">
        <f t="shared" ref="T48:T57" si="181">SUM(S48*$D48*$E48*$F48*$G48*$T$8)</f>
        <v>0</v>
      </c>
      <c r="U48" s="38"/>
      <c r="V48" s="39">
        <f t="shared" ref="V48:V57" si="182">SUM(U48*$D48*$E48*$F48*$G48*$V$8)</f>
        <v>0</v>
      </c>
      <c r="W48" s="41"/>
      <c r="X48" s="39">
        <f t="shared" si="46"/>
        <v>0</v>
      </c>
      <c r="Y48" s="38"/>
      <c r="Z48" s="39">
        <f t="shared" ref="Z48:Z57" si="183">SUM(Y48*$D48*$E48*$F48*$G48*$Z$8)</f>
        <v>0</v>
      </c>
      <c r="AA48" s="38"/>
      <c r="AB48" s="39">
        <f t="shared" ref="AB48:AB57" si="184">SUM(AA48*$D48*$E48*$F48*$G48*$AB$8)</f>
        <v>0</v>
      </c>
      <c r="AC48" s="38"/>
      <c r="AD48" s="39">
        <f t="shared" ref="AD48:AD57" si="185">SUM(AC48*$D48*$E48*$F48*$G48*$AD$8)</f>
        <v>0</v>
      </c>
      <c r="AE48" s="38"/>
      <c r="AF48" s="39">
        <f t="shared" ref="AF48:AF57" si="186">AE48*$D48*$E48*$F48*$H48*$AF$8</f>
        <v>0</v>
      </c>
      <c r="AG48" s="40"/>
      <c r="AH48" s="39">
        <f t="shared" ref="AH48:AH57" si="187">AG48*$D48*$E48*$F48*$H48*$AH$8</f>
        <v>0</v>
      </c>
      <c r="AI48" s="41"/>
      <c r="AJ48" s="39">
        <f t="shared" ref="AJ48:AJ57" si="188">SUM(AI48*$D48*$E48*$F48*$G48*$AJ$8)</f>
        <v>0</v>
      </c>
      <c r="AK48" s="38"/>
      <c r="AL48" s="39">
        <f t="shared" ref="AL48:AL57" si="189">SUM(AK48*$D48*$E48*$F48*$G48*$AL$8)</f>
        <v>0</v>
      </c>
      <c r="AM48" s="38"/>
      <c r="AN48" s="39">
        <f t="shared" ref="AN48:AN57" si="190">SUM(AM48*$D48*$E48*$F48*$G48*$AN$8)</f>
        <v>0</v>
      </c>
      <c r="AO48" s="38"/>
      <c r="AP48" s="39">
        <f t="shared" ref="AP48:AP57" si="191">SUM(AO48*$D48*$E48*$F48*$G48*$AP$8)</f>
        <v>0</v>
      </c>
      <c r="AQ48" s="38"/>
      <c r="AR48" s="39">
        <f t="shared" ref="AR48:AR57" si="192">SUM(AQ48*$D48*$E48*$F48*$G48*$AR$8)</f>
        <v>0</v>
      </c>
      <c r="AS48" s="38"/>
      <c r="AT48" s="39">
        <f t="shared" ref="AT48:AT57" si="193">SUM(AS48*$D48*$E48*$F48*$G48*$AT$8)</f>
        <v>0</v>
      </c>
      <c r="AU48" s="38"/>
      <c r="AV48" s="39">
        <f t="shared" ref="AV48:AV57" si="194">SUM(AU48*$D48*$E48*$F48*$G48*$AV$8)</f>
        <v>0</v>
      </c>
      <c r="AW48" s="38"/>
      <c r="AX48" s="39">
        <f t="shared" ref="AX48:AX57" si="195">SUM(AW48*$D48*$E48*$F48*$G48*$AX$8)</f>
        <v>0</v>
      </c>
      <c r="AY48" s="38"/>
      <c r="AZ48" s="39">
        <f t="shared" ref="AZ48:AZ57" si="196">SUM(AY48*$D48*$E48*$F48*$G48*$AZ$8)</f>
        <v>0</v>
      </c>
      <c r="BA48" s="38"/>
      <c r="BB48" s="39">
        <f t="shared" ref="BB48:BB57" si="197">SUM(BA48*$D48*$E48*$F48*$G48*$BB$8)</f>
        <v>0</v>
      </c>
      <c r="BC48" s="38"/>
      <c r="BD48" s="39">
        <f t="shared" ref="BD48:BD57" si="198">SUM(BC48*$D48*$E48*$F48*$G48*$BD$8)</f>
        <v>0</v>
      </c>
      <c r="BE48" s="38"/>
      <c r="BF48" s="39">
        <f t="shared" ref="BF48:BF57" si="199">SUM(BE48*$D48*$E48*$F48*$G48*$BF$8)</f>
        <v>0</v>
      </c>
      <c r="BG48" s="38"/>
      <c r="BH48" s="39">
        <f t="shared" ref="BH48:BH57" si="200">SUM(BG48*$D48*$E48*$F48*$G48*$BH$8)</f>
        <v>0</v>
      </c>
      <c r="BI48" s="38"/>
      <c r="BJ48" s="39">
        <f t="shared" ref="BJ48:BJ57" si="201">BI48*$D48*$E48*$F48*$H48*$BJ$8</f>
        <v>0</v>
      </c>
      <c r="BK48" s="38"/>
      <c r="BL48" s="39">
        <f t="shared" ref="BL48:BL57" si="202">BK48*$D48*$E48*$F48*$H48*$BL$8</f>
        <v>0</v>
      </c>
      <c r="BM48" s="70"/>
      <c r="BN48" s="39">
        <f t="shared" ref="BN48:BN57" si="203">BM48*$D48*$E48*$F48*$H48*$BN$8</f>
        <v>0</v>
      </c>
      <c r="BO48" s="38"/>
      <c r="BP48" s="39">
        <f t="shared" ref="BP48:BP57" si="204">BO48*$D48*$E48*$F48*$H48*$BP$8</f>
        <v>0</v>
      </c>
      <c r="BQ48" s="40"/>
      <c r="BR48" s="39">
        <f t="shared" ref="BR48:BR57" si="205">BQ48*$D48*$E48*$F48*$H48*$BR$8</f>
        <v>0</v>
      </c>
      <c r="BS48" s="38"/>
      <c r="BT48" s="39">
        <f t="shared" ref="BT48:BT57" si="206">BS48*$D48*$E48*$F48*$H48*$BT$8</f>
        <v>0</v>
      </c>
      <c r="BU48" s="38"/>
      <c r="BV48" s="39">
        <f t="shared" ref="BV48:BV57" si="207">BU48*$D48*$E48*$F48*$H48*$BV$8</f>
        <v>0</v>
      </c>
      <c r="BW48" s="40"/>
      <c r="BX48" s="39">
        <f t="shared" ref="BX48:BX57" si="208">BW48*$D48*$E48*$F48*$H48*$BX$8</f>
        <v>0</v>
      </c>
      <c r="BY48" s="38"/>
      <c r="BZ48" s="39">
        <f t="shared" ref="BZ48:BZ57" si="209">BY48*$D48*$E48*$F48*$H48*$BZ$8</f>
        <v>0</v>
      </c>
      <c r="CA48" s="38"/>
      <c r="CB48" s="39">
        <f t="shared" ref="CB48:CB57" si="210">CA48*$D48*$E48*$F48*$H48*$CB$8</f>
        <v>0</v>
      </c>
      <c r="CC48" s="38"/>
      <c r="CD48" s="39">
        <f t="shared" ref="CD48:CD57" si="211">CC48*$D48*$E48*$F48*$H48*$CD$8</f>
        <v>0</v>
      </c>
      <c r="CE48" s="38"/>
      <c r="CF48" s="39">
        <f t="shared" ref="CF48:CF57" si="212">CE48*$D48*$E48*$F48*$H48*$CF$8</f>
        <v>0</v>
      </c>
      <c r="CG48" s="38"/>
      <c r="CH48" s="39">
        <f t="shared" ref="CH48:CH57" si="213">CG48*$D48*$E48*$F48*$H48*$CH$8</f>
        <v>0</v>
      </c>
      <c r="CI48" s="40"/>
      <c r="CJ48" s="39">
        <f t="shared" ref="CJ48:CJ57" si="214">CI48*$D48*$E48*$F48*$H48*$CJ$8</f>
        <v>0</v>
      </c>
      <c r="CK48" s="38"/>
      <c r="CL48" s="39">
        <f t="shared" ref="CL48:CL57" si="215">CK48*$D48*$E48*$F48*$H48*$CL$8</f>
        <v>0</v>
      </c>
      <c r="CM48" s="40"/>
      <c r="CN48" s="39">
        <f t="shared" ref="CN48:CN57" si="216">CM48*$D48*$E48*$F48*$I48*$CN$8</f>
        <v>0</v>
      </c>
      <c r="CO48" s="38"/>
      <c r="CP48" s="39">
        <f t="shared" ref="CP48:CP57" si="217">CO48*$D48*$E48*$F48*$J48*$CP$8</f>
        <v>0</v>
      </c>
      <c r="CQ48" s="39"/>
      <c r="CR48" s="39">
        <f t="shared" ref="CR48:CR57" si="218">CQ48*D48*E48*F48</f>
        <v>0</v>
      </c>
      <c r="CS48" s="44">
        <f t="shared" ref="CS48:CT57" si="219">SUM(M48+K48+W48+O48+Q48+Y48+U48+S48+AA48+AE48+AC48+AG48+AI48+AM48+BI48+BO48+AK48+AW48+AY48+CA48+CC48+BY48+CE48+CG48+BS48+BU48+AO48+AQ48+AS48+AU48+BK48+BM48+BQ48+BA48+BC48+BE48+BG48+BW48+CI48+CK48+CM48+CO48+CQ48)</f>
        <v>0</v>
      </c>
      <c r="CT48" s="44">
        <f t="shared" si="219"/>
        <v>0</v>
      </c>
      <c r="CU48" s="79">
        <f t="shared" si="44"/>
        <v>0</v>
      </c>
    </row>
    <row r="49" spans="1:99" s="1" customFormat="1" ht="45" x14ac:dyDescent="0.25">
      <c r="A49" s="28"/>
      <c r="B49" s="28">
        <v>23</v>
      </c>
      <c r="C49" s="58" t="s">
        <v>159</v>
      </c>
      <c r="D49" s="34">
        <v>11480</v>
      </c>
      <c r="E49" s="35">
        <v>1.1000000000000001</v>
      </c>
      <c r="F49" s="36">
        <v>1</v>
      </c>
      <c r="G49" s="34">
        <v>1.4</v>
      </c>
      <c r="H49" s="34">
        <v>1.68</v>
      </c>
      <c r="I49" s="34">
        <v>2.23</v>
      </c>
      <c r="J49" s="37">
        <v>2.57</v>
      </c>
      <c r="K49" s="38"/>
      <c r="L49" s="39">
        <f t="shared" si="178"/>
        <v>0</v>
      </c>
      <c r="M49" s="38"/>
      <c r="N49" s="39">
        <f t="shared" si="45"/>
        <v>0</v>
      </c>
      <c r="O49" s="38"/>
      <c r="P49" s="39">
        <f t="shared" si="179"/>
        <v>0</v>
      </c>
      <c r="Q49" s="40"/>
      <c r="R49" s="39">
        <f t="shared" si="180"/>
        <v>0</v>
      </c>
      <c r="S49" s="38"/>
      <c r="T49" s="39">
        <f t="shared" si="181"/>
        <v>0</v>
      </c>
      <c r="U49" s="38"/>
      <c r="V49" s="39">
        <f t="shared" si="182"/>
        <v>0</v>
      </c>
      <c r="W49" s="41"/>
      <c r="X49" s="39">
        <f t="shared" si="46"/>
        <v>0</v>
      </c>
      <c r="Y49" s="38"/>
      <c r="Z49" s="39">
        <f t="shared" si="183"/>
        <v>0</v>
      </c>
      <c r="AA49" s="38"/>
      <c r="AB49" s="39">
        <f t="shared" si="184"/>
        <v>0</v>
      </c>
      <c r="AC49" s="38"/>
      <c r="AD49" s="39">
        <f t="shared" si="185"/>
        <v>0</v>
      </c>
      <c r="AE49" s="38"/>
      <c r="AF49" s="39">
        <f t="shared" si="186"/>
        <v>0</v>
      </c>
      <c r="AG49" s="40"/>
      <c r="AH49" s="39">
        <f t="shared" si="187"/>
        <v>0</v>
      </c>
      <c r="AI49" s="41"/>
      <c r="AJ49" s="39">
        <f t="shared" si="188"/>
        <v>0</v>
      </c>
      <c r="AK49" s="38"/>
      <c r="AL49" s="39">
        <f t="shared" si="189"/>
        <v>0</v>
      </c>
      <c r="AM49" s="38"/>
      <c r="AN49" s="39">
        <f t="shared" si="190"/>
        <v>0</v>
      </c>
      <c r="AO49" s="38"/>
      <c r="AP49" s="39">
        <f t="shared" si="191"/>
        <v>0</v>
      </c>
      <c r="AQ49" s="38"/>
      <c r="AR49" s="39">
        <f t="shared" si="192"/>
        <v>0</v>
      </c>
      <c r="AS49" s="38"/>
      <c r="AT49" s="39">
        <f t="shared" si="193"/>
        <v>0</v>
      </c>
      <c r="AU49" s="38"/>
      <c r="AV49" s="39">
        <f t="shared" si="194"/>
        <v>0</v>
      </c>
      <c r="AW49" s="38"/>
      <c r="AX49" s="39">
        <f t="shared" si="195"/>
        <v>0</v>
      </c>
      <c r="AY49" s="38"/>
      <c r="AZ49" s="39">
        <f t="shared" si="196"/>
        <v>0</v>
      </c>
      <c r="BA49" s="38"/>
      <c r="BB49" s="39">
        <f t="shared" si="197"/>
        <v>0</v>
      </c>
      <c r="BC49" s="38"/>
      <c r="BD49" s="39">
        <f t="shared" si="198"/>
        <v>0</v>
      </c>
      <c r="BE49" s="38"/>
      <c r="BF49" s="39">
        <f t="shared" si="199"/>
        <v>0</v>
      </c>
      <c r="BG49" s="38"/>
      <c r="BH49" s="39">
        <f t="shared" si="200"/>
        <v>0</v>
      </c>
      <c r="BI49" s="38"/>
      <c r="BJ49" s="39">
        <f t="shared" si="201"/>
        <v>0</v>
      </c>
      <c r="BK49" s="38"/>
      <c r="BL49" s="39">
        <f t="shared" si="202"/>
        <v>0</v>
      </c>
      <c r="BM49" s="70"/>
      <c r="BN49" s="39">
        <f t="shared" si="203"/>
        <v>0</v>
      </c>
      <c r="BO49" s="38"/>
      <c r="BP49" s="39">
        <f t="shared" si="204"/>
        <v>0</v>
      </c>
      <c r="BQ49" s="40"/>
      <c r="BR49" s="39">
        <f t="shared" si="205"/>
        <v>0</v>
      </c>
      <c r="BS49" s="38"/>
      <c r="BT49" s="39">
        <f t="shared" si="206"/>
        <v>0</v>
      </c>
      <c r="BU49" s="38"/>
      <c r="BV49" s="39">
        <f t="shared" si="207"/>
        <v>0</v>
      </c>
      <c r="BW49" s="40"/>
      <c r="BX49" s="39">
        <f t="shared" si="208"/>
        <v>0</v>
      </c>
      <c r="BY49" s="38"/>
      <c r="BZ49" s="39">
        <f t="shared" si="209"/>
        <v>0</v>
      </c>
      <c r="CA49" s="38"/>
      <c r="CB49" s="39">
        <f t="shared" si="210"/>
        <v>0</v>
      </c>
      <c r="CC49" s="38"/>
      <c r="CD49" s="39">
        <f t="shared" si="211"/>
        <v>0</v>
      </c>
      <c r="CE49" s="38"/>
      <c r="CF49" s="39">
        <f t="shared" si="212"/>
        <v>0</v>
      </c>
      <c r="CG49" s="38"/>
      <c r="CH49" s="39">
        <f t="shared" si="213"/>
        <v>0</v>
      </c>
      <c r="CI49" s="40"/>
      <c r="CJ49" s="39">
        <f t="shared" si="214"/>
        <v>0</v>
      </c>
      <c r="CK49" s="38"/>
      <c r="CL49" s="39">
        <f t="shared" si="215"/>
        <v>0</v>
      </c>
      <c r="CM49" s="40"/>
      <c r="CN49" s="39">
        <f t="shared" si="216"/>
        <v>0</v>
      </c>
      <c r="CO49" s="38"/>
      <c r="CP49" s="39">
        <f t="shared" si="217"/>
        <v>0</v>
      </c>
      <c r="CQ49" s="39"/>
      <c r="CR49" s="39">
        <f t="shared" si="218"/>
        <v>0</v>
      </c>
      <c r="CS49" s="44">
        <f t="shared" si="219"/>
        <v>0</v>
      </c>
      <c r="CT49" s="44">
        <f t="shared" si="219"/>
        <v>0</v>
      </c>
      <c r="CU49" s="79">
        <f t="shared" si="44"/>
        <v>0</v>
      </c>
    </row>
    <row r="50" spans="1:99" s="1" customFormat="1" ht="60" x14ac:dyDescent="0.25">
      <c r="A50" s="28"/>
      <c r="B50" s="28">
        <v>24</v>
      </c>
      <c r="C50" s="58" t="s">
        <v>160</v>
      </c>
      <c r="D50" s="34">
        <v>11480</v>
      </c>
      <c r="E50" s="35">
        <v>9</v>
      </c>
      <c r="F50" s="36">
        <v>1</v>
      </c>
      <c r="G50" s="34">
        <v>1.4</v>
      </c>
      <c r="H50" s="34">
        <v>1.68</v>
      </c>
      <c r="I50" s="34">
        <v>2.23</v>
      </c>
      <c r="J50" s="37">
        <v>2.57</v>
      </c>
      <c r="K50" s="38"/>
      <c r="L50" s="39">
        <f t="shared" si="178"/>
        <v>0</v>
      </c>
      <c r="M50" s="38"/>
      <c r="N50" s="39">
        <f t="shared" si="45"/>
        <v>0</v>
      </c>
      <c r="O50" s="38"/>
      <c r="P50" s="39">
        <f t="shared" si="179"/>
        <v>0</v>
      </c>
      <c r="Q50" s="40"/>
      <c r="R50" s="39">
        <f t="shared" si="180"/>
        <v>0</v>
      </c>
      <c r="S50" s="38"/>
      <c r="T50" s="39">
        <f t="shared" si="181"/>
        <v>0</v>
      </c>
      <c r="U50" s="38"/>
      <c r="V50" s="39">
        <f t="shared" si="182"/>
        <v>0</v>
      </c>
      <c r="W50" s="41"/>
      <c r="X50" s="39">
        <f t="shared" si="46"/>
        <v>0</v>
      </c>
      <c r="Y50" s="38"/>
      <c r="Z50" s="39">
        <f t="shared" si="183"/>
        <v>0</v>
      </c>
      <c r="AA50" s="38"/>
      <c r="AB50" s="39">
        <f t="shared" si="184"/>
        <v>0</v>
      </c>
      <c r="AC50" s="38"/>
      <c r="AD50" s="39">
        <f t="shared" si="185"/>
        <v>0</v>
      </c>
      <c r="AE50" s="38"/>
      <c r="AF50" s="39">
        <f t="shared" si="186"/>
        <v>0</v>
      </c>
      <c r="AG50" s="40"/>
      <c r="AH50" s="39">
        <f t="shared" si="187"/>
        <v>0</v>
      </c>
      <c r="AI50" s="41"/>
      <c r="AJ50" s="39">
        <f t="shared" si="188"/>
        <v>0</v>
      </c>
      <c r="AK50" s="38"/>
      <c r="AL50" s="39">
        <f t="shared" si="189"/>
        <v>0</v>
      </c>
      <c r="AM50" s="38"/>
      <c r="AN50" s="39">
        <f t="shared" si="190"/>
        <v>0</v>
      </c>
      <c r="AO50" s="38"/>
      <c r="AP50" s="39">
        <f t="shared" si="191"/>
        <v>0</v>
      </c>
      <c r="AQ50" s="38"/>
      <c r="AR50" s="39">
        <f t="shared" si="192"/>
        <v>0</v>
      </c>
      <c r="AS50" s="38"/>
      <c r="AT50" s="39">
        <f t="shared" si="193"/>
        <v>0</v>
      </c>
      <c r="AU50" s="38"/>
      <c r="AV50" s="39">
        <f t="shared" si="194"/>
        <v>0</v>
      </c>
      <c r="AW50" s="38"/>
      <c r="AX50" s="39">
        <f t="shared" si="195"/>
        <v>0</v>
      </c>
      <c r="AY50" s="38"/>
      <c r="AZ50" s="39">
        <f t="shared" si="196"/>
        <v>0</v>
      </c>
      <c r="BA50" s="38"/>
      <c r="BB50" s="39">
        <f t="shared" si="197"/>
        <v>0</v>
      </c>
      <c r="BC50" s="38"/>
      <c r="BD50" s="39">
        <f t="shared" si="198"/>
        <v>0</v>
      </c>
      <c r="BE50" s="38"/>
      <c r="BF50" s="39">
        <f t="shared" si="199"/>
        <v>0</v>
      </c>
      <c r="BG50" s="38"/>
      <c r="BH50" s="39">
        <f t="shared" si="200"/>
        <v>0</v>
      </c>
      <c r="BI50" s="38"/>
      <c r="BJ50" s="39">
        <f t="shared" si="201"/>
        <v>0</v>
      </c>
      <c r="BK50" s="38"/>
      <c r="BL50" s="39">
        <f t="shared" si="202"/>
        <v>0</v>
      </c>
      <c r="BM50" s="70"/>
      <c r="BN50" s="39">
        <f t="shared" si="203"/>
        <v>0</v>
      </c>
      <c r="BO50" s="38"/>
      <c r="BP50" s="39">
        <f t="shared" si="204"/>
        <v>0</v>
      </c>
      <c r="BQ50" s="40"/>
      <c r="BR50" s="39">
        <f t="shared" si="205"/>
        <v>0</v>
      </c>
      <c r="BS50" s="38"/>
      <c r="BT50" s="39">
        <f t="shared" si="206"/>
        <v>0</v>
      </c>
      <c r="BU50" s="38"/>
      <c r="BV50" s="39">
        <f t="shared" si="207"/>
        <v>0</v>
      </c>
      <c r="BW50" s="40"/>
      <c r="BX50" s="39">
        <f t="shared" si="208"/>
        <v>0</v>
      </c>
      <c r="BY50" s="38"/>
      <c r="BZ50" s="39">
        <f t="shared" si="209"/>
        <v>0</v>
      </c>
      <c r="CA50" s="38"/>
      <c r="CB50" s="39">
        <f t="shared" si="210"/>
        <v>0</v>
      </c>
      <c r="CC50" s="38"/>
      <c r="CD50" s="39">
        <f t="shared" si="211"/>
        <v>0</v>
      </c>
      <c r="CE50" s="38"/>
      <c r="CF50" s="39">
        <f t="shared" si="212"/>
        <v>0</v>
      </c>
      <c r="CG50" s="38"/>
      <c r="CH50" s="39">
        <f t="shared" si="213"/>
        <v>0</v>
      </c>
      <c r="CI50" s="40"/>
      <c r="CJ50" s="39">
        <f t="shared" si="214"/>
        <v>0</v>
      </c>
      <c r="CK50" s="38"/>
      <c r="CL50" s="39">
        <f t="shared" si="215"/>
        <v>0</v>
      </c>
      <c r="CM50" s="40"/>
      <c r="CN50" s="39">
        <f t="shared" si="216"/>
        <v>0</v>
      </c>
      <c r="CO50" s="38"/>
      <c r="CP50" s="39">
        <f t="shared" si="217"/>
        <v>0</v>
      </c>
      <c r="CQ50" s="39"/>
      <c r="CR50" s="39">
        <f t="shared" si="218"/>
        <v>0</v>
      </c>
      <c r="CS50" s="44">
        <f t="shared" si="219"/>
        <v>0</v>
      </c>
      <c r="CT50" s="44">
        <f t="shared" si="219"/>
        <v>0</v>
      </c>
      <c r="CU50" s="79">
        <f t="shared" si="44"/>
        <v>0</v>
      </c>
    </row>
    <row r="51" spans="1:99" s="1" customFormat="1" ht="60" x14ac:dyDescent="0.25">
      <c r="A51" s="28"/>
      <c r="B51" s="28">
        <v>25</v>
      </c>
      <c r="C51" s="58" t="s">
        <v>161</v>
      </c>
      <c r="D51" s="34">
        <v>11480</v>
      </c>
      <c r="E51" s="35">
        <v>4.9000000000000004</v>
      </c>
      <c r="F51" s="36">
        <v>1</v>
      </c>
      <c r="G51" s="34">
        <v>1.4</v>
      </c>
      <c r="H51" s="34">
        <v>1.68</v>
      </c>
      <c r="I51" s="34">
        <v>2.23</v>
      </c>
      <c r="J51" s="37">
        <v>2.57</v>
      </c>
      <c r="K51" s="38"/>
      <c r="L51" s="39">
        <f t="shared" si="178"/>
        <v>0</v>
      </c>
      <c r="M51" s="38"/>
      <c r="N51" s="39">
        <f t="shared" si="45"/>
        <v>0</v>
      </c>
      <c r="O51" s="38"/>
      <c r="P51" s="39">
        <f t="shared" si="179"/>
        <v>0</v>
      </c>
      <c r="Q51" s="40"/>
      <c r="R51" s="39">
        <f t="shared" si="180"/>
        <v>0</v>
      </c>
      <c r="S51" s="38"/>
      <c r="T51" s="39">
        <f t="shared" si="181"/>
        <v>0</v>
      </c>
      <c r="U51" s="38"/>
      <c r="V51" s="39">
        <f t="shared" si="182"/>
        <v>0</v>
      </c>
      <c r="W51" s="41"/>
      <c r="X51" s="39">
        <f t="shared" si="46"/>
        <v>0</v>
      </c>
      <c r="Y51" s="38"/>
      <c r="Z51" s="39">
        <f t="shared" si="183"/>
        <v>0</v>
      </c>
      <c r="AA51" s="38"/>
      <c r="AB51" s="39">
        <f t="shared" si="184"/>
        <v>0</v>
      </c>
      <c r="AC51" s="38"/>
      <c r="AD51" s="39">
        <f t="shared" si="185"/>
        <v>0</v>
      </c>
      <c r="AE51" s="38"/>
      <c r="AF51" s="39">
        <f t="shared" si="186"/>
        <v>0</v>
      </c>
      <c r="AG51" s="40"/>
      <c r="AH51" s="39">
        <f t="shared" si="187"/>
        <v>0</v>
      </c>
      <c r="AI51" s="41"/>
      <c r="AJ51" s="39">
        <f t="shared" si="188"/>
        <v>0</v>
      </c>
      <c r="AK51" s="38"/>
      <c r="AL51" s="39">
        <f t="shared" si="189"/>
        <v>0</v>
      </c>
      <c r="AM51" s="38"/>
      <c r="AN51" s="39">
        <f t="shared" si="190"/>
        <v>0</v>
      </c>
      <c r="AO51" s="38"/>
      <c r="AP51" s="39">
        <f t="shared" si="191"/>
        <v>0</v>
      </c>
      <c r="AQ51" s="38"/>
      <c r="AR51" s="39">
        <f t="shared" si="192"/>
        <v>0</v>
      </c>
      <c r="AS51" s="38"/>
      <c r="AT51" s="39">
        <f t="shared" si="193"/>
        <v>0</v>
      </c>
      <c r="AU51" s="38"/>
      <c r="AV51" s="39">
        <f t="shared" si="194"/>
        <v>0</v>
      </c>
      <c r="AW51" s="38"/>
      <c r="AX51" s="39">
        <f t="shared" si="195"/>
        <v>0</v>
      </c>
      <c r="AY51" s="38"/>
      <c r="AZ51" s="39">
        <f t="shared" si="196"/>
        <v>0</v>
      </c>
      <c r="BA51" s="38"/>
      <c r="BB51" s="39">
        <f t="shared" si="197"/>
        <v>0</v>
      </c>
      <c r="BC51" s="38"/>
      <c r="BD51" s="39">
        <f t="shared" si="198"/>
        <v>0</v>
      </c>
      <c r="BE51" s="38"/>
      <c r="BF51" s="39">
        <f t="shared" si="199"/>
        <v>0</v>
      </c>
      <c r="BG51" s="38"/>
      <c r="BH51" s="39">
        <f t="shared" si="200"/>
        <v>0</v>
      </c>
      <c r="BI51" s="38"/>
      <c r="BJ51" s="39">
        <f t="shared" si="201"/>
        <v>0</v>
      </c>
      <c r="BK51" s="38"/>
      <c r="BL51" s="39">
        <f t="shared" si="202"/>
        <v>0</v>
      </c>
      <c r="BM51" s="70"/>
      <c r="BN51" s="39">
        <f t="shared" si="203"/>
        <v>0</v>
      </c>
      <c r="BO51" s="38"/>
      <c r="BP51" s="39">
        <f t="shared" si="204"/>
        <v>0</v>
      </c>
      <c r="BQ51" s="40"/>
      <c r="BR51" s="39">
        <f t="shared" si="205"/>
        <v>0</v>
      </c>
      <c r="BS51" s="38"/>
      <c r="BT51" s="39">
        <f t="shared" si="206"/>
        <v>0</v>
      </c>
      <c r="BU51" s="38"/>
      <c r="BV51" s="39">
        <f t="shared" si="207"/>
        <v>0</v>
      </c>
      <c r="BW51" s="40"/>
      <c r="BX51" s="39">
        <f t="shared" si="208"/>
        <v>0</v>
      </c>
      <c r="BY51" s="38"/>
      <c r="BZ51" s="39">
        <f t="shared" si="209"/>
        <v>0</v>
      </c>
      <c r="CA51" s="38"/>
      <c r="CB51" s="39">
        <f t="shared" si="210"/>
        <v>0</v>
      </c>
      <c r="CC51" s="38"/>
      <c r="CD51" s="39">
        <f t="shared" si="211"/>
        <v>0</v>
      </c>
      <c r="CE51" s="38"/>
      <c r="CF51" s="39">
        <f t="shared" si="212"/>
        <v>0</v>
      </c>
      <c r="CG51" s="38"/>
      <c r="CH51" s="39">
        <f t="shared" si="213"/>
        <v>0</v>
      </c>
      <c r="CI51" s="40"/>
      <c r="CJ51" s="39">
        <f t="shared" si="214"/>
        <v>0</v>
      </c>
      <c r="CK51" s="38"/>
      <c r="CL51" s="39">
        <f t="shared" si="215"/>
        <v>0</v>
      </c>
      <c r="CM51" s="40"/>
      <c r="CN51" s="39">
        <f t="shared" si="216"/>
        <v>0</v>
      </c>
      <c r="CO51" s="38"/>
      <c r="CP51" s="39">
        <f t="shared" si="217"/>
        <v>0</v>
      </c>
      <c r="CQ51" s="39"/>
      <c r="CR51" s="39">
        <f t="shared" si="218"/>
        <v>0</v>
      </c>
      <c r="CS51" s="44">
        <f t="shared" si="219"/>
        <v>0</v>
      </c>
      <c r="CT51" s="44">
        <f t="shared" si="219"/>
        <v>0</v>
      </c>
      <c r="CU51" s="79">
        <f t="shared" si="44"/>
        <v>0</v>
      </c>
    </row>
    <row r="52" spans="1:99" s="1" customFormat="1" ht="60" x14ac:dyDescent="0.25">
      <c r="A52" s="28"/>
      <c r="B52" s="28">
        <v>26</v>
      </c>
      <c r="C52" s="58" t="s">
        <v>162</v>
      </c>
      <c r="D52" s="34">
        <v>11480</v>
      </c>
      <c r="E52" s="35">
        <v>22.2</v>
      </c>
      <c r="F52" s="36">
        <v>1</v>
      </c>
      <c r="G52" s="34">
        <v>1.4</v>
      </c>
      <c r="H52" s="34">
        <v>1.68</v>
      </c>
      <c r="I52" s="34">
        <v>2.23</v>
      </c>
      <c r="J52" s="37">
        <v>2.57</v>
      </c>
      <c r="K52" s="38"/>
      <c r="L52" s="39">
        <f t="shared" si="178"/>
        <v>0</v>
      </c>
      <c r="M52" s="38"/>
      <c r="N52" s="39">
        <f t="shared" si="45"/>
        <v>0</v>
      </c>
      <c r="O52" s="38"/>
      <c r="P52" s="39">
        <f t="shared" si="179"/>
        <v>0</v>
      </c>
      <c r="Q52" s="40"/>
      <c r="R52" s="39">
        <f t="shared" si="180"/>
        <v>0</v>
      </c>
      <c r="S52" s="38"/>
      <c r="T52" s="39">
        <f t="shared" si="181"/>
        <v>0</v>
      </c>
      <c r="U52" s="38"/>
      <c r="V52" s="39">
        <f t="shared" si="182"/>
        <v>0</v>
      </c>
      <c r="W52" s="41"/>
      <c r="X52" s="39">
        <f t="shared" si="46"/>
        <v>0</v>
      </c>
      <c r="Y52" s="38"/>
      <c r="Z52" s="39">
        <f t="shared" si="183"/>
        <v>0</v>
      </c>
      <c r="AA52" s="38"/>
      <c r="AB52" s="39">
        <f t="shared" si="184"/>
        <v>0</v>
      </c>
      <c r="AC52" s="38">
        <v>60</v>
      </c>
      <c r="AD52" s="39">
        <f t="shared" si="185"/>
        <v>21407904</v>
      </c>
      <c r="AE52" s="38"/>
      <c r="AF52" s="39">
        <f t="shared" si="186"/>
        <v>0</v>
      </c>
      <c r="AG52" s="40"/>
      <c r="AH52" s="39">
        <f t="shared" si="187"/>
        <v>0</v>
      </c>
      <c r="AI52" s="41"/>
      <c r="AJ52" s="39">
        <f t="shared" si="188"/>
        <v>0</v>
      </c>
      <c r="AK52" s="38"/>
      <c r="AL52" s="39">
        <f t="shared" si="189"/>
        <v>0</v>
      </c>
      <c r="AM52" s="38"/>
      <c r="AN52" s="39">
        <f t="shared" si="190"/>
        <v>0</v>
      </c>
      <c r="AO52" s="38"/>
      <c r="AP52" s="39">
        <f t="shared" si="191"/>
        <v>0</v>
      </c>
      <c r="AQ52" s="38"/>
      <c r="AR52" s="39">
        <f t="shared" si="192"/>
        <v>0</v>
      </c>
      <c r="AS52" s="38"/>
      <c r="AT52" s="39">
        <f t="shared" si="193"/>
        <v>0</v>
      </c>
      <c r="AU52" s="38"/>
      <c r="AV52" s="39">
        <f t="shared" si="194"/>
        <v>0</v>
      </c>
      <c r="AW52" s="38"/>
      <c r="AX52" s="39">
        <f t="shared" si="195"/>
        <v>0</v>
      </c>
      <c r="AY52" s="38"/>
      <c r="AZ52" s="39">
        <f t="shared" si="196"/>
        <v>0</v>
      </c>
      <c r="BA52" s="38"/>
      <c r="BB52" s="39">
        <f t="shared" si="197"/>
        <v>0</v>
      </c>
      <c r="BC52" s="38"/>
      <c r="BD52" s="39">
        <f t="shared" si="198"/>
        <v>0</v>
      </c>
      <c r="BE52" s="38"/>
      <c r="BF52" s="39">
        <f t="shared" si="199"/>
        <v>0</v>
      </c>
      <c r="BG52" s="38"/>
      <c r="BH52" s="39">
        <f t="shared" si="200"/>
        <v>0</v>
      </c>
      <c r="BI52" s="38"/>
      <c r="BJ52" s="39">
        <f t="shared" si="201"/>
        <v>0</v>
      </c>
      <c r="BK52" s="38"/>
      <c r="BL52" s="39">
        <f t="shared" si="202"/>
        <v>0</v>
      </c>
      <c r="BM52" s="70"/>
      <c r="BN52" s="39">
        <f t="shared" si="203"/>
        <v>0</v>
      </c>
      <c r="BO52" s="38"/>
      <c r="BP52" s="39">
        <f t="shared" si="204"/>
        <v>0</v>
      </c>
      <c r="BQ52" s="40"/>
      <c r="BR52" s="39">
        <f t="shared" si="205"/>
        <v>0</v>
      </c>
      <c r="BS52" s="38"/>
      <c r="BT52" s="39">
        <f t="shared" si="206"/>
        <v>0</v>
      </c>
      <c r="BU52" s="38"/>
      <c r="BV52" s="39">
        <f t="shared" si="207"/>
        <v>0</v>
      </c>
      <c r="BW52" s="40"/>
      <c r="BX52" s="39">
        <f t="shared" si="208"/>
        <v>0</v>
      </c>
      <c r="BY52" s="38"/>
      <c r="BZ52" s="39">
        <f t="shared" si="209"/>
        <v>0</v>
      </c>
      <c r="CA52" s="38"/>
      <c r="CB52" s="39">
        <f t="shared" si="210"/>
        <v>0</v>
      </c>
      <c r="CC52" s="38"/>
      <c r="CD52" s="39">
        <f t="shared" si="211"/>
        <v>0</v>
      </c>
      <c r="CE52" s="38"/>
      <c r="CF52" s="39">
        <f t="shared" si="212"/>
        <v>0</v>
      </c>
      <c r="CG52" s="38"/>
      <c r="CH52" s="39">
        <f t="shared" si="213"/>
        <v>0</v>
      </c>
      <c r="CI52" s="40"/>
      <c r="CJ52" s="39">
        <f t="shared" si="214"/>
        <v>0</v>
      </c>
      <c r="CK52" s="38"/>
      <c r="CL52" s="39">
        <f t="shared" si="215"/>
        <v>0</v>
      </c>
      <c r="CM52" s="40"/>
      <c r="CN52" s="39">
        <f t="shared" si="216"/>
        <v>0</v>
      </c>
      <c r="CO52" s="38"/>
      <c r="CP52" s="39">
        <f t="shared" si="217"/>
        <v>0</v>
      </c>
      <c r="CQ52" s="39"/>
      <c r="CR52" s="39">
        <f t="shared" si="218"/>
        <v>0</v>
      </c>
      <c r="CS52" s="44">
        <f t="shared" si="219"/>
        <v>60</v>
      </c>
      <c r="CT52" s="44">
        <f t="shared" si="219"/>
        <v>21407904</v>
      </c>
      <c r="CU52" s="79">
        <f t="shared" si="44"/>
        <v>60</v>
      </c>
    </row>
    <row r="53" spans="1:99" s="1" customFormat="1" x14ac:dyDescent="0.25">
      <c r="A53" s="28"/>
      <c r="B53" s="28">
        <v>27</v>
      </c>
      <c r="C53" s="58" t="s">
        <v>163</v>
      </c>
      <c r="D53" s="34">
        <v>11480</v>
      </c>
      <c r="E53" s="35">
        <v>0.97</v>
      </c>
      <c r="F53" s="36">
        <v>1</v>
      </c>
      <c r="G53" s="34">
        <v>1.4</v>
      </c>
      <c r="H53" s="34">
        <v>1.68</v>
      </c>
      <c r="I53" s="34">
        <v>2.23</v>
      </c>
      <c r="J53" s="37">
        <v>2.57</v>
      </c>
      <c r="K53" s="38">
        <v>5</v>
      </c>
      <c r="L53" s="39">
        <f t="shared" si="178"/>
        <v>77949.2</v>
      </c>
      <c r="M53" s="38"/>
      <c r="N53" s="39">
        <f t="shared" si="45"/>
        <v>0</v>
      </c>
      <c r="O53" s="38"/>
      <c r="P53" s="39">
        <f t="shared" si="179"/>
        <v>0</v>
      </c>
      <c r="Q53" s="40"/>
      <c r="R53" s="39">
        <f t="shared" si="180"/>
        <v>0</v>
      </c>
      <c r="S53" s="38"/>
      <c r="T53" s="39">
        <f t="shared" si="181"/>
        <v>0</v>
      </c>
      <c r="U53" s="38"/>
      <c r="V53" s="39">
        <f t="shared" si="182"/>
        <v>0</v>
      </c>
      <c r="W53" s="41"/>
      <c r="X53" s="39">
        <f t="shared" si="46"/>
        <v>0</v>
      </c>
      <c r="Y53" s="38">
        <v>10</v>
      </c>
      <c r="Z53" s="39">
        <f t="shared" si="183"/>
        <v>155898.4</v>
      </c>
      <c r="AA53" s="38"/>
      <c r="AB53" s="39">
        <f t="shared" si="184"/>
        <v>0</v>
      </c>
      <c r="AC53" s="38"/>
      <c r="AD53" s="39">
        <f t="shared" si="185"/>
        <v>0</v>
      </c>
      <c r="AE53" s="38"/>
      <c r="AF53" s="39">
        <f t="shared" si="186"/>
        <v>0</v>
      </c>
      <c r="AG53" s="40"/>
      <c r="AH53" s="39">
        <f t="shared" si="187"/>
        <v>0</v>
      </c>
      <c r="AI53" s="41"/>
      <c r="AJ53" s="39">
        <f t="shared" si="188"/>
        <v>0</v>
      </c>
      <c r="AK53" s="38"/>
      <c r="AL53" s="39">
        <f t="shared" si="189"/>
        <v>0</v>
      </c>
      <c r="AM53" s="38"/>
      <c r="AN53" s="39">
        <f t="shared" si="190"/>
        <v>0</v>
      </c>
      <c r="AO53" s="38"/>
      <c r="AP53" s="39">
        <f t="shared" si="191"/>
        <v>0</v>
      </c>
      <c r="AQ53" s="38"/>
      <c r="AR53" s="39">
        <f t="shared" si="192"/>
        <v>0</v>
      </c>
      <c r="AS53" s="38"/>
      <c r="AT53" s="39">
        <f t="shared" si="193"/>
        <v>0</v>
      </c>
      <c r="AU53" s="38"/>
      <c r="AV53" s="39">
        <f t="shared" si="194"/>
        <v>0</v>
      </c>
      <c r="AW53" s="38"/>
      <c r="AX53" s="39">
        <f t="shared" si="195"/>
        <v>0</v>
      </c>
      <c r="AY53" s="38"/>
      <c r="AZ53" s="39">
        <f t="shared" si="196"/>
        <v>0</v>
      </c>
      <c r="BA53" s="38">
        <v>3</v>
      </c>
      <c r="BB53" s="39">
        <f t="shared" si="197"/>
        <v>46769.51999999999</v>
      </c>
      <c r="BC53" s="38"/>
      <c r="BD53" s="39">
        <f t="shared" si="198"/>
        <v>0</v>
      </c>
      <c r="BE53" s="38"/>
      <c r="BF53" s="39">
        <f t="shared" si="199"/>
        <v>0</v>
      </c>
      <c r="BG53" s="38">
        <v>3</v>
      </c>
      <c r="BH53" s="39">
        <f t="shared" si="200"/>
        <v>46769.51999999999</v>
      </c>
      <c r="BI53" s="38"/>
      <c r="BJ53" s="39">
        <f t="shared" si="201"/>
        <v>0</v>
      </c>
      <c r="BK53" s="38"/>
      <c r="BL53" s="39">
        <f t="shared" si="202"/>
        <v>0</v>
      </c>
      <c r="BM53" s="70"/>
      <c r="BN53" s="39">
        <f t="shared" si="203"/>
        <v>0</v>
      </c>
      <c r="BO53" s="38"/>
      <c r="BP53" s="39">
        <f t="shared" si="204"/>
        <v>0</v>
      </c>
      <c r="BQ53" s="40"/>
      <c r="BR53" s="39">
        <f t="shared" si="205"/>
        <v>0</v>
      </c>
      <c r="BS53" s="43">
        <v>3</v>
      </c>
      <c r="BT53" s="39">
        <f t="shared" si="206"/>
        <v>56123.423999999992</v>
      </c>
      <c r="BU53" s="38">
        <v>5</v>
      </c>
      <c r="BV53" s="39">
        <f t="shared" si="207"/>
        <v>93539.04</v>
      </c>
      <c r="BW53" s="40"/>
      <c r="BX53" s="39">
        <f t="shared" si="208"/>
        <v>0</v>
      </c>
      <c r="BY53" s="38"/>
      <c r="BZ53" s="39">
        <f t="shared" si="209"/>
        <v>0</v>
      </c>
      <c r="CA53" s="38"/>
      <c r="CB53" s="39">
        <f t="shared" si="210"/>
        <v>0</v>
      </c>
      <c r="CC53" s="38">
        <v>5</v>
      </c>
      <c r="CD53" s="39">
        <f t="shared" si="211"/>
        <v>93539.04</v>
      </c>
      <c r="CE53" s="38"/>
      <c r="CF53" s="39">
        <f t="shared" si="212"/>
        <v>0</v>
      </c>
      <c r="CG53" s="38"/>
      <c r="CH53" s="39">
        <f t="shared" si="213"/>
        <v>0</v>
      </c>
      <c r="CI53" s="40"/>
      <c r="CJ53" s="39">
        <f t="shared" si="214"/>
        <v>0</v>
      </c>
      <c r="CK53" s="38"/>
      <c r="CL53" s="39">
        <f t="shared" si="215"/>
        <v>0</v>
      </c>
      <c r="CM53" s="42"/>
      <c r="CN53" s="39">
        <f t="shared" si="216"/>
        <v>0</v>
      </c>
      <c r="CO53" s="38"/>
      <c r="CP53" s="39">
        <f t="shared" si="217"/>
        <v>0</v>
      </c>
      <c r="CQ53" s="39"/>
      <c r="CR53" s="39">
        <f t="shared" si="218"/>
        <v>0</v>
      </c>
      <c r="CS53" s="44">
        <f t="shared" si="219"/>
        <v>34</v>
      </c>
      <c r="CT53" s="44">
        <f t="shared" si="219"/>
        <v>570588.14399999997</v>
      </c>
      <c r="CU53" s="79">
        <f t="shared" si="44"/>
        <v>34</v>
      </c>
    </row>
    <row r="54" spans="1:99" s="1" customFormat="1" ht="30" x14ac:dyDescent="0.25">
      <c r="A54" s="28"/>
      <c r="B54" s="28">
        <v>28</v>
      </c>
      <c r="C54" s="58" t="s">
        <v>164</v>
      </c>
      <c r="D54" s="34">
        <v>11480</v>
      </c>
      <c r="E54" s="35">
        <v>1.1599999999999999</v>
      </c>
      <c r="F54" s="36">
        <v>1</v>
      </c>
      <c r="G54" s="34">
        <v>1.4</v>
      </c>
      <c r="H54" s="34">
        <v>1.68</v>
      </c>
      <c r="I54" s="34">
        <v>2.23</v>
      </c>
      <c r="J54" s="37">
        <v>2.57</v>
      </c>
      <c r="K54" s="38">
        <v>0</v>
      </c>
      <c r="L54" s="39">
        <f t="shared" si="178"/>
        <v>0</v>
      </c>
      <c r="M54" s="38">
        <v>0</v>
      </c>
      <c r="N54" s="39">
        <f t="shared" si="45"/>
        <v>0</v>
      </c>
      <c r="O54" s="38">
        <v>0</v>
      </c>
      <c r="P54" s="39">
        <f t="shared" si="179"/>
        <v>0</v>
      </c>
      <c r="Q54" s="40">
        <v>0</v>
      </c>
      <c r="R54" s="39">
        <f t="shared" si="180"/>
        <v>0</v>
      </c>
      <c r="S54" s="38">
        <v>0</v>
      </c>
      <c r="T54" s="39">
        <f t="shared" si="181"/>
        <v>0</v>
      </c>
      <c r="U54" s="43"/>
      <c r="V54" s="39">
        <f t="shared" si="182"/>
        <v>0</v>
      </c>
      <c r="W54" s="41"/>
      <c r="X54" s="39">
        <f t="shared" si="46"/>
        <v>0</v>
      </c>
      <c r="Y54" s="38">
        <v>0</v>
      </c>
      <c r="Z54" s="39">
        <f t="shared" si="183"/>
        <v>0</v>
      </c>
      <c r="AA54" s="38">
        <v>0</v>
      </c>
      <c r="AB54" s="39">
        <f t="shared" si="184"/>
        <v>0</v>
      </c>
      <c r="AC54" s="38"/>
      <c r="AD54" s="39">
        <f t="shared" si="185"/>
        <v>0</v>
      </c>
      <c r="AE54" s="38">
        <v>0</v>
      </c>
      <c r="AF54" s="39">
        <f t="shared" si="186"/>
        <v>0</v>
      </c>
      <c r="AG54" s="42"/>
      <c r="AH54" s="39">
        <f t="shared" si="187"/>
        <v>0</v>
      </c>
      <c r="AI54" s="41"/>
      <c r="AJ54" s="39">
        <f t="shared" si="188"/>
        <v>0</v>
      </c>
      <c r="AK54" s="38"/>
      <c r="AL54" s="39">
        <f t="shared" si="189"/>
        <v>0</v>
      </c>
      <c r="AM54" s="38">
        <v>0</v>
      </c>
      <c r="AN54" s="39">
        <f t="shared" si="190"/>
        <v>0</v>
      </c>
      <c r="AO54" s="38">
        <v>0</v>
      </c>
      <c r="AP54" s="39">
        <f t="shared" si="191"/>
        <v>0</v>
      </c>
      <c r="AQ54" s="38"/>
      <c r="AR54" s="39">
        <f t="shared" si="192"/>
        <v>0</v>
      </c>
      <c r="AS54" s="38"/>
      <c r="AT54" s="39">
        <f t="shared" si="193"/>
        <v>0</v>
      </c>
      <c r="AU54" s="38"/>
      <c r="AV54" s="39">
        <f t="shared" si="194"/>
        <v>0</v>
      </c>
      <c r="AW54" s="38"/>
      <c r="AX54" s="39">
        <f t="shared" si="195"/>
        <v>0</v>
      </c>
      <c r="AY54" s="38">
        <v>0</v>
      </c>
      <c r="AZ54" s="39">
        <f t="shared" si="196"/>
        <v>0</v>
      </c>
      <c r="BA54" s="38">
        <v>0</v>
      </c>
      <c r="BB54" s="39">
        <f t="shared" si="197"/>
        <v>0</v>
      </c>
      <c r="BC54" s="38">
        <v>0</v>
      </c>
      <c r="BD54" s="39">
        <f t="shared" si="198"/>
        <v>0</v>
      </c>
      <c r="BE54" s="38">
        <v>0</v>
      </c>
      <c r="BF54" s="39">
        <f t="shared" si="199"/>
        <v>0</v>
      </c>
      <c r="BG54" s="38"/>
      <c r="BH54" s="39">
        <f t="shared" si="200"/>
        <v>0</v>
      </c>
      <c r="BI54" s="38">
        <v>0</v>
      </c>
      <c r="BJ54" s="39">
        <f t="shared" si="201"/>
        <v>0</v>
      </c>
      <c r="BK54" s="38">
        <v>0</v>
      </c>
      <c r="BL54" s="39">
        <f t="shared" si="202"/>
        <v>0</v>
      </c>
      <c r="BM54" s="70">
        <v>0</v>
      </c>
      <c r="BN54" s="39">
        <f t="shared" si="203"/>
        <v>0</v>
      </c>
      <c r="BO54" s="38">
        <v>0</v>
      </c>
      <c r="BP54" s="39">
        <f t="shared" si="204"/>
        <v>0</v>
      </c>
      <c r="BQ54" s="40">
        <v>0</v>
      </c>
      <c r="BR54" s="39">
        <f t="shared" si="205"/>
        <v>0</v>
      </c>
      <c r="BS54" s="38"/>
      <c r="BT54" s="39">
        <f t="shared" si="206"/>
        <v>0</v>
      </c>
      <c r="BU54" s="38">
        <v>0</v>
      </c>
      <c r="BV54" s="39">
        <f t="shared" si="207"/>
        <v>0</v>
      </c>
      <c r="BW54" s="40"/>
      <c r="BX54" s="39">
        <f t="shared" si="208"/>
        <v>0</v>
      </c>
      <c r="BY54" s="38">
        <v>0</v>
      </c>
      <c r="BZ54" s="39">
        <f t="shared" si="209"/>
        <v>0</v>
      </c>
      <c r="CA54" s="38"/>
      <c r="CB54" s="39">
        <f t="shared" si="210"/>
        <v>0</v>
      </c>
      <c r="CC54" s="38"/>
      <c r="CD54" s="39">
        <f t="shared" si="211"/>
        <v>0</v>
      </c>
      <c r="CE54" s="38">
        <v>0</v>
      </c>
      <c r="CF54" s="39">
        <f t="shared" si="212"/>
        <v>0</v>
      </c>
      <c r="CG54" s="38"/>
      <c r="CH54" s="39">
        <f t="shared" si="213"/>
        <v>0</v>
      </c>
      <c r="CI54" s="40">
        <v>1</v>
      </c>
      <c r="CJ54" s="39">
        <f t="shared" si="214"/>
        <v>22372.223999999998</v>
      </c>
      <c r="CK54" s="38">
        <v>0</v>
      </c>
      <c r="CL54" s="39">
        <f t="shared" si="215"/>
        <v>0</v>
      </c>
      <c r="CM54" s="40">
        <v>0</v>
      </c>
      <c r="CN54" s="39">
        <f t="shared" si="216"/>
        <v>0</v>
      </c>
      <c r="CO54" s="38">
        <v>0</v>
      </c>
      <c r="CP54" s="39">
        <f t="shared" si="217"/>
        <v>0</v>
      </c>
      <c r="CQ54" s="39"/>
      <c r="CR54" s="39">
        <f t="shared" si="218"/>
        <v>0</v>
      </c>
      <c r="CS54" s="44">
        <f t="shared" si="219"/>
        <v>1</v>
      </c>
      <c r="CT54" s="44">
        <f t="shared" si="219"/>
        <v>22372.223999999998</v>
      </c>
      <c r="CU54" s="79">
        <f t="shared" si="44"/>
        <v>1</v>
      </c>
    </row>
    <row r="55" spans="1:99" s="1" customFormat="1" ht="30" x14ac:dyDescent="0.25">
      <c r="A55" s="28"/>
      <c r="B55" s="28">
        <v>29</v>
      </c>
      <c r="C55" s="58" t="s">
        <v>165</v>
      </c>
      <c r="D55" s="34">
        <v>11480</v>
      </c>
      <c r="E55" s="35">
        <v>0.97</v>
      </c>
      <c r="F55" s="36">
        <v>1</v>
      </c>
      <c r="G55" s="34">
        <v>1.4</v>
      </c>
      <c r="H55" s="34">
        <v>1.68</v>
      </c>
      <c r="I55" s="34">
        <v>2.23</v>
      </c>
      <c r="J55" s="37">
        <v>2.57</v>
      </c>
      <c r="K55" s="38"/>
      <c r="L55" s="39">
        <f t="shared" si="178"/>
        <v>0</v>
      </c>
      <c r="M55" s="38"/>
      <c r="N55" s="39">
        <f t="shared" si="45"/>
        <v>0</v>
      </c>
      <c r="O55" s="38"/>
      <c r="P55" s="39">
        <f t="shared" si="179"/>
        <v>0</v>
      </c>
      <c r="Q55" s="40"/>
      <c r="R55" s="39">
        <f t="shared" si="180"/>
        <v>0</v>
      </c>
      <c r="S55" s="38"/>
      <c r="T55" s="39">
        <f t="shared" si="181"/>
        <v>0</v>
      </c>
      <c r="U55" s="43"/>
      <c r="V55" s="39">
        <f t="shared" si="182"/>
        <v>0</v>
      </c>
      <c r="W55" s="41"/>
      <c r="X55" s="39">
        <f t="shared" si="46"/>
        <v>0</v>
      </c>
      <c r="Y55" s="38"/>
      <c r="Z55" s="39">
        <f t="shared" si="183"/>
        <v>0</v>
      </c>
      <c r="AA55" s="38"/>
      <c r="AB55" s="39">
        <f t="shared" si="184"/>
        <v>0</v>
      </c>
      <c r="AC55" s="38"/>
      <c r="AD55" s="39">
        <f t="shared" si="185"/>
        <v>0</v>
      </c>
      <c r="AE55" s="38"/>
      <c r="AF55" s="39">
        <f t="shared" si="186"/>
        <v>0</v>
      </c>
      <c r="AG55" s="40"/>
      <c r="AH55" s="39">
        <f t="shared" si="187"/>
        <v>0</v>
      </c>
      <c r="AI55" s="41"/>
      <c r="AJ55" s="39">
        <f t="shared" si="188"/>
        <v>0</v>
      </c>
      <c r="AK55" s="38"/>
      <c r="AL55" s="39">
        <f t="shared" si="189"/>
        <v>0</v>
      </c>
      <c r="AM55" s="38"/>
      <c r="AN55" s="39">
        <f t="shared" si="190"/>
        <v>0</v>
      </c>
      <c r="AO55" s="38"/>
      <c r="AP55" s="39">
        <f t="shared" si="191"/>
        <v>0</v>
      </c>
      <c r="AQ55" s="38"/>
      <c r="AR55" s="39">
        <f t="shared" si="192"/>
        <v>0</v>
      </c>
      <c r="AS55" s="38"/>
      <c r="AT55" s="39">
        <f t="shared" si="193"/>
        <v>0</v>
      </c>
      <c r="AU55" s="38"/>
      <c r="AV55" s="39">
        <f t="shared" si="194"/>
        <v>0</v>
      </c>
      <c r="AW55" s="38"/>
      <c r="AX55" s="39">
        <f t="shared" si="195"/>
        <v>0</v>
      </c>
      <c r="AY55" s="38"/>
      <c r="AZ55" s="39">
        <f t="shared" si="196"/>
        <v>0</v>
      </c>
      <c r="BA55" s="38"/>
      <c r="BB55" s="39">
        <f t="shared" si="197"/>
        <v>0</v>
      </c>
      <c r="BC55" s="38"/>
      <c r="BD55" s="39">
        <f t="shared" si="198"/>
        <v>0</v>
      </c>
      <c r="BE55" s="38"/>
      <c r="BF55" s="39">
        <f t="shared" si="199"/>
        <v>0</v>
      </c>
      <c r="BG55" s="38"/>
      <c r="BH55" s="39">
        <f t="shared" si="200"/>
        <v>0</v>
      </c>
      <c r="BI55" s="38"/>
      <c r="BJ55" s="39">
        <f t="shared" si="201"/>
        <v>0</v>
      </c>
      <c r="BK55" s="38"/>
      <c r="BL55" s="39">
        <f t="shared" si="202"/>
        <v>0</v>
      </c>
      <c r="BM55" s="70"/>
      <c r="BN55" s="39">
        <f t="shared" si="203"/>
        <v>0</v>
      </c>
      <c r="BO55" s="38"/>
      <c r="BP55" s="39">
        <f t="shared" si="204"/>
        <v>0</v>
      </c>
      <c r="BQ55" s="40"/>
      <c r="BR55" s="39">
        <f t="shared" si="205"/>
        <v>0</v>
      </c>
      <c r="BS55" s="38"/>
      <c r="BT55" s="39">
        <f t="shared" si="206"/>
        <v>0</v>
      </c>
      <c r="BU55" s="38"/>
      <c r="BV55" s="39">
        <f t="shared" si="207"/>
        <v>0</v>
      </c>
      <c r="BW55" s="40"/>
      <c r="BX55" s="39">
        <f t="shared" si="208"/>
        <v>0</v>
      </c>
      <c r="BY55" s="38"/>
      <c r="BZ55" s="39">
        <f t="shared" si="209"/>
        <v>0</v>
      </c>
      <c r="CA55" s="38"/>
      <c r="CB55" s="39">
        <f t="shared" si="210"/>
        <v>0</v>
      </c>
      <c r="CC55" s="38"/>
      <c r="CD55" s="39">
        <f t="shared" si="211"/>
        <v>0</v>
      </c>
      <c r="CE55" s="38"/>
      <c r="CF55" s="39">
        <f t="shared" si="212"/>
        <v>0</v>
      </c>
      <c r="CG55" s="38"/>
      <c r="CH55" s="39">
        <f t="shared" si="213"/>
        <v>0</v>
      </c>
      <c r="CI55" s="40"/>
      <c r="CJ55" s="39">
        <f t="shared" si="214"/>
        <v>0</v>
      </c>
      <c r="CK55" s="38"/>
      <c r="CL55" s="39">
        <f t="shared" si="215"/>
        <v>0</v>
      </c>
      <c r="CM55" s="40"/>
      <c r="CN55" s="39">
        <f t="shared" si="216"/>
        <v>0</v>
      </c>
      <c r="CO55" s="38"/>
      <c r="CP55" s="39">
        <f t="shared" si="217"/>
        <v>0</v>
      </c>
      <c r="CQ55" s="39"/>
      <c r="CR55" s="39">
        <f t="shared" si="218"/>
        <v>0</v>
      </c>
      <c r="CS55" s="44">
        <f t="shared" si="219"/>
        <v>0</v>
      </c>
      <c r="CT55" s="44">
        <f t="shared" si="219"/>
        <v>0</v>
      </c>
      <c r="CU55" s="79">
        <f t="shared" si="44"/>
        <v>0</v>
      </c>
    </row>
    <row r="56" spans="1:99" s="1" customFormat="1" ht="30" x14ac:dyDescent="0.25">
      <c r="A56" s="28"/>
      <c r="B56" s="28">
        <v>30</v>
      </c>
      <c r="C56" s="33" t="s">
        <v>166</v>
      </c>
      <c r="D56" s="34">
        <v>11480</v>
      </c>
      <c r="E56" s="35">
        <v>0.52</v>
      </c>
      <c r="F56" s="36">
        <v>1</v>
      </c>
      <c r="G56" s="34">
        <v>1.4</v>
      </c>
      <c r="H56" s="34">
        <v>1.68</v>
      </c>
      <c r="I56" s="34">
        <v>2.23</v>
      </c>
      <c r="J56" s="37">
        <v>2.57</v>
      </c>
      <c r="K56" s="38">
        <v>13</v>
      </c>
      <c r="L56" s="39">
        <f t="shared" si="178"/>
        <v>108646.72</v>
      </c>
      <c r="M56" s="38">
        <v>0</v>
      </c>
      <c r="N56" s="39">
        <f t="shared" si="45"/>
        <v>0</v>
      </c>
      <c r="O56" s="38">
        <v>0</v>
      </c>
      <c r="P56" s="39">
        <f t="shared" si="179"/>
        <v>0</v>
      </c>
      <c r="Q56" s="40">
        <v>0</v>
      </c>
      <c r="R56" s="39">
        <f t="shared" si="180"/>
        <v>0</v>
      </c>
      <c r="S56" s="38">
        <v>0</v>
      </c>
      <c r="T56" s="39">
        <f t="shared" si="181"/>
        <v>0</v>
      </c>
      <c r="U56" s="38"/>
      <c r="V56" s="39">
        <f t="shared" si="182"/>
        <v>0</v>
      </c>
      <c r="W56" s="41"/>
      <c r="X56" s="39">
        <f t="shared" si="46"/>
        <v>0</v>
      </c>
      <c r="Y56" s="38">
        <v>8</v>
      </c>
      <c r="Z56" s="39">
        <f t="shared" si="183"/>
        <v>66859.520000000004</v>
      </c>
      <c r="AA56" s="38">
        <v>50</v>
      </c>
      <c r="AB56" s="39">
        <f t="shared" si="184"/>
        <v>417872</v>
      </c>
      <c r="AC56" s="38">
        <v>0</v>
      </c>
      <c r="AD56" s="39">
        <f t="shared" si="185"/>
        <v>0</v>
      </c>
      <c r="AE56" s="38">
        <v>0</v>
      </c>
      <c r="AF56" s="39">
        <f t="shared" si="186"/>
        <v>0</v>
      </c>
      <c r="AG56" s="42">
        <v>30</v>
      </c>
      <c r="AH56" s="39">
        <f t="shared" si="187"/>
        <v>300867.83999999997</v>
      </c>
      <c r="AI56" s="41"/>
      <c r="AJ56" s="39">
        <f t="shared" si="188"/>
        <v>0</v>
      </c>
      <c r="AK56" s="38"/>
      <c r="AL56" s="39">
        <f t="shared" si="189"/>
        <v>0</v>
      </c>
      <c r="AM56" s="38">
        <v>0</v>
      </c>
      <c r="AN56" s="39">
        <f t="shared" si="190"/>
        <v>0</v>
      </c>
      <c r="AO56" s="38"/>
      <c r="AP56" s="39">
        <f t="shared" si="191"/>
        <v>0</v>
      </c>
      <c r="AQ56" s="38"/>
      <c r="AR56" s="39">
        <f t="shared" si="192"/>
        <v>0</v>
      </c>
      <c r="AS56" s="38"/>
      <c r="AT56" s="39">
        <f t="shared" si="193"/>
        <v>0</v>
      </c>
      <c r="AU56" s="38"/>
      <c r="AV56" s="39">
        <f t="shared" si="194"/>
        <v>0</v>
      </c>
      <c r="AW56" s="38"/>
      <c r="AX56" s="39">
        <f t="shared" si="195"/>
        <v>0</v>
      </c>
      <c r="AY56" s="38"/>
      <c r="AZ56" s="39">
        <f t="shared" si="196"/>
        <v>0</v>
      </c>
      <c r="BA56" s="38">
        <v>0</v>
      </c>
      <c r="BB56" s="39">
        <f t="shared" si="197"/>
        <v>0</v>
      </c>
      <c r="BC56" s="38">
        <v>0</v>
      </c>
      <c r="BD56" s="39">
        <f t="shared" si="198"/>
        <v>0</v>
      </c>
      <c r="BE56" s="38"/>
      <c r="BF56" s="39">
        <f t="shared" si="199"/>
        <v>0</v>
      </c>
      <c r="BG56" s="38"/>
      <c r="BH56" s="39">
        <f t="shared" si="200"/>
        <v>0</v>
      </c>
      <c r="BI56" s="38">
        <v>0</v>
      </c>
      <c r="BJ56" s="39">
        <f t="shared" si="201"/>
        <v>0</v>
      </c>
      <c r="BK56" s="38">
        <v>0</v>
      </c>
      <c r="BL56" s="39">
        <f t="shared" si="202"/>
        <v>0</v>
      </c>
      <c r="BM56" s="70">
        <v>35</v>
      </c>
      <c r="BN56" s="39">
        <f t="shared" si="203"/>
        <v>351012.48</v>
      </c>
      <c r="BO56" s="38">
        <v>4</v>
      </c>
      <c r="BP56" s="39">
        <f t="shared" si="204"/>
        <v>40115.712</v>
      </c>
      <c r="BQ56" s="40"/>
      <c r="BR56" s="39">
        <f t="shared" si="205"/>
        <v>0</v>
      </c>
      <c r="BS56" s="38">
        <v>7</v>
      </c>
      <c r="BT56" s="39">
        <f t="shared" si="206"/>
        <v>70202.495999999999</v>
      </c>
      <c r="BU56" s="38">
        <v>23</v>
      </c>
      <c r="BV56" s="39">
        <f t="shared" si="207"/>
        <v>230665.34400000001</v>
      </c>
      <c r="BW56" s="40">
        <v>2</v>
      </c>
      <c r="BX56" s="39">
        <f t="shared" si="208"/>
        <v>20057.856</v>
      </c>
      <c r="BY56" s="38">
        <v>3</v>
      </c>
      <c r="BZ56" s="39">
        <f t="shared" si="209"/>
        <v>30086.783999999996</v>
      </c>
      <c r="CA56" s="38"/>
      <c r="CB56" s="39">
        <f t="shared" si="210"/>
        <v>0</v>
      </c>
      <c r="CC56" s="38"/>
      <c r="CD56" s="39">
        <f t="shared" si="211"/>
        <v>0</v>
      </c>
      <c r="CE56" s="38"/>
      <c r="CF56" s="39">
        <f t="shared" si="212"/>
        <v>0</v>
      </c>
      <c r="CG56" s="38"/>
      <c r="CH56" s="39">
        <f t="shared" si="213"/>
        <v>0</v>
      </c>
      <c r="CI56" s="40"/>
      <c r="CJ56" s="39">
        <f t="shared" si="214"/>
        <v>0</v>
      </c>
      <c r="CK56" s="38">
        <v>4</v>
      </c>
      <c r="CL56" s="39">
        <f t="shared" si="215"/>
        <v>40115.712</v>
      </c>
      <c r="CM56" s="42">
        <v>30</v>
      </c>
      <c r="CN56" s="39">
        <f t="shared" si="216"/>
        <v>399366.24</v>
      </c>
      <c r="CO56" s="43">
        <v>2</v>
      </c>
      <c r="CP56" s="39">
        <f t="shared" si="217"/>
        <v>30683.743999999999</v>
      </c>
      <c r="CQ56" s="39"/>
      <c r="CR56" s="39">
        <f t="shared" si="218"/>
        <v>0</v>
      </c>
      <c r="CS56" s="44">
        <f t="shared" si="219"/>
        <v>211</v>
      </c>
      <c r="CT56" s="44">
        <f t="shared" si="219"/>
        <v>2106552.4479999999</v>
      </c>
      <c r="CU56" s="79">
        <f t="shared" si="44"/>
        <v>211</v>
      </c>
    </row>
    <row r="57" spans="1:99" s="1" customFormat="1" ht="30" x14ac:dyDescent="0.25">
      <c r="A57" s="28"/>
      <c r="B57" s="28">
        <v>31</v>
      </c>
      <c r="C57" s="33" t="s">
        <v>167</v>
      </c>
      <c r="D57" s="34">
        <v>11480</v>
      </c>
      <c r="E57" s="35">
        <v>0.65</v>
      </c>
      <c r="F57" s="36">
        <v>1</v>
      </c>
      <c r="G57" s="34">
        <v>1.4</v>
      </c>
      <c r="H57" s="34">
        <v>1.68</v>
      </c>
      <c r="I57" s="34">
        <v>2.23</v>
      </c>
      <c r="J57" s="37">
        <v>2.57</v>
      </c>
      <c r="K57" s="63">
        <v>7</v>
      </c>
      <c r="L57" s="39">
        <f t="shared" si="178"/>
        <v>73127.599999999991</v>
      </c>
      <c r="M57" s="63"/>
      <c r="N57" s="39">
        <f t="shared" si="45"/>
        <v>0</v>
      </c>
      <c r="O57" s="63"/>
      <c r="P57" s="39">
        <f t="shared" si="179"/>
        <v>0</v>
      </c>
      <c r="Q57" s="64"/>
      <c r="R57" s="39">
        <f t="shared" si="180"/>
        <v>0</v>
      </c>
      <c r="S57" s="63"/>
      <c r="T57" s="39">
        <f t="shared" si="181"/>
        <v>0</v>
      </c>
      <c r="U57" s="38"/>
      <c r="V57" s="39">
        <f t="shared" si="182"/>
        <v>0</v>
      </c>
      <c r="W57" s="41"/>
      <c r="X57" s="39">
        <f t="shared" si="46"/>
        <v>0</v>
      </c>
      <c r="Y57" s="63"/>
      <c r="Z57" s="39">
        <f t="shared" si="183"/>
        <v>0</v>
      </c>
      <c r="AA57" s="63">
        <v>35</v>
      </c>
      <c r="AB57" s="39">
        <f t="shared" si="184"/>
        <v>365638</v>
      </c>
      <c r="AC57" s="63"/>
      <c r="AD57" s="39">
        <f t="shared" si="185"/>
        <v>0</v>
      </c>
      <c r="AE57" s="63"/>
      <c r="AF57" s="39">
        <f t="shared" si="186"/>
        <v>0</v>
      </c>
      <c r="AG57" s="64"/>
      <c r="AH57" s="39">
        <f t="shared" si="187"/>
        <v>0</v>
      </c>
      <c r="AI57" s="41"/>
      <c r="AJ57" s="39">
        <f t="shared" si="188"/>
        <v>0</v>
      </c>
      <c r="AK57" s="63"/>
      <c r="AL57" s="39">
        <f t="shared" si="189"/>
        <v>0</v>
      </c>
      <c r="AM57" s="63"/>
      <c r="AN57" s="39">
        <f t="shared" si="190"/>
        <v>0</v>
      </c>
      <c r="AO57" s="63"/>
      <c r="AP57" s="39">
        <f t="shared" si="191"/>
        <v>0</v>
      </c>
      <c r="AQ57" s="63"/>
      <c r="AR57" s="39">
        <f t="shared" si="192"/>
        <v>0</v>
      </c>
      <c r="AS57" s="63"/>
      <c r="AT57" s="39">
        <f t="shared" si="193"/>
        <v>0</v>
      </c>
      <c r="AU57" s="63"/>
      <c r="AV57" s="39">
        <f t="shared" si="194"/>
        <v>0</v>
      </c>
      <c r="AW57" s="63">
        <v>10</v>
      </c>
      <c r="AX57" s="39">
        <f t="shared" si="195"/>
        <v>104468</v>
      </c>
      <c r="AY57" s="63"/>
      <c r="AZ57" s="39">
        <f t="shared" si="196"/>
        <v>0</v>
      </c>
      <c r="BA57" s="63"/>
      <c r="BB57" s="39">
        <f t="shared" si="197"/>
        <v>0</v>
      </c>
      <c r="BC57" s="63"/>
      <c r="BD57" s="39">
        <f t="shared" si="198"/>
        <v>0</v>
      </c>
      <c r="BE57" s="63"/>
      <c r="BF57" s="39">
        <f t="shared" si="199"/>
        <v>0</v>
      </c>
      <c r="BG57" s="63">
        <v>76</v>
      </c>
      <c r="BH57" s="39">
        <f t="shared" si="200"/>
        <v>793956.79999999993</v>
      </c>
      <c r="BI57" s="63"/>
      <c r="BJ57" s="39">
        <f t="shared" si="201"/>
        <v>0</v>
      </c>
      <c r="BK57" s="63"/>
      <c r="BL57" s="39">
        <f t="shared" si="202"/>
        <v>0</v>
      </c>
      <c r="BM57" s="71">
        <v>115</v>
      </c>
      <c r="BN57" s="39">
        <f t="shared" si="203"/>
        <v>1441658.4</v>
      </c>
      <c r="BO57" s="63"/>
      <c r="BP57" s="39">
        <f t="shared" si="204"/>
        <v>0</v>
      </c>
      <c r="BQ57" s="68"/>
      <c r="BR57" s="39">
        <f t="shared" si="205"/>
        <v>0</v>
      </c>
      <c r="BS57" s="65">
        <v>23</v>
      </c>
      <c r="BT57" s="39">
        <f t="shared" si="206"/>
        <v>288331.68</v>
      </c>
      <c r="BU57" s="63">
        <v>68</v>
      </c>
      <c r="BV57" s="39">
        <f t="shared" si="207"/>
        <v>852458.88</v>
      </c>
      <c r="BW57" s="64"/>
      <c r="BX57" s="39">
        <f t="shared" si="208"/>
        <v>0</v>
      </c>
      <c r="BY57" s="65">
        <v>8</v>
      </c>
      <c r="BZ57" s="39">
        <f t="shared" si="209"/>
        <v>100289.28</v>
      </c>
      <c r="CA57" s="63"/>
      <c r="CB57" s="39">
        <f t="shared" si="210"/>
        <v>0</v>
      </c>
      <c r="CC57" s="63">
        <v>7</v>
      </c>
      <c r="CD57" s="39">
        <f t="shared" si="211"/>
        <v>87753.12</v>
      </c>
      <c r="CE57" s="63">
        <v>3</v>
      </c>
      <c r="CF57" s="39">
        <f t="shared" si="212"/>
        <v>37608.479999999996</v>
      </c>
      <c r="CG57" s="63"/>
      <c r="CH57" s="39">
        <f t="shared" si="213"/>
        <v>0</v>
      </c>
      <c r="CI57" s="64">
        <v>30</v>
      </c>
      <c r="CJ57" s="39">
        <f t="shared" si="214"/>
        <v>376084.8</v>
      </c>
      <c r="CK57" s="63"/>
      <c r="CL57" s="39">
        <f t="shared" si="215"/>
        <v>0</v>
      </c>
      <c r="CM57" s="64"/>
      <c r="CN57" s="39">
        <f t="shared" si="216"/>
        <v>0</v>
      </c>
      <c r="CO57" s="63"/>
      <c r="CP57" s="39">
        <f t="shared" si="217"/>
        <v>0</v>
      </c>
      <c r="CQ57" s="39"/>
      <c r="CR57" s="39">
        <f t="shared" si="218"/>
        <v>0</v>
      </c>
      <c r="CS57" s="44">
        <f t="shared" si="219"/>
        <v>382</v>
      </c>
      <c r="CT57" s="44">
        <f t="shared" si="219"/>
        <v>4521375.04</v>
      </c>
      <c r="CU57" s="79">
        <f t="shared" si="44"/>
        <v>382</v>
      </c>
    </row>
    <row r="58" spans="1:99" s="100" customFormat="1" x14ac:dyDescent="0.25">
      <c r="A58" s="142">
        <v>13</v>
      </c>
      <c r="B58" s="142"/>
      <c r="C58" s="128" t="s">
        <v>168</v>
      </c>
      <c r="D58" s="136">
        <v>11480</v>
      </c>
      <c r="E58" s="140">
        <v>0.8</v>
      </c>
      <c r="F58" s="130">
        <v>1</v>
      </c>
      <c r="G58" s="143">
        <v>1.4</v>
      </c>
      <c r="H58" s="113">
        <v>1.68</v>
      </c>
      <c r="I58" s="113">
        <v>2.23</v>
      </c>
      <c r="J58" s="112">
        <v>2.57</v>
      </c>
      <c r="K58" s="90">
        <f>SUM(K59:K61)</f>
        <v>70</v>
      </c>
      <c r="L58" s="90">
        <f>SUM(L59:L61)</f>
        <v>927032.96</v>
      </c>
      <c r="M58" s="90">
        <f>SUM(M59:M61)</f>
        <v>0</v>
      </c>
      <c r="N58" s="90">
        <f t="shared" ref="N58:CH58" si="220">SUM(N59:N61)</f>
        <v>0</v>
      </c>
      <c r="O58" s="90">
        <f t="shared" si="220"/>
        <v>0</v>
      </c>
      <c r="P58" s="90">
        <f t="shared" si="220"/>
        <v>0</v>
      </c>
      <c r="Q58" s="91">
        <f t="shared" si="220"/>
        <v>0</v>
      </c>
      <c r="R58" s="90">
        <f t="shared" si="220"/>
        <v>0</v>
      </c>
      <c r="S58" s="90">
        <f t="shared" si="220"/>
        <v>0</v>
      </c>
      <c r="T58" s="90">
        <f t="shared" si="220"/>
        <v>0</v>
      </c>
      <c r="U58" s="90">
        <f t="shared" si="220"/>
        <v>0</v>
      </c>
      <c r="V58" s="90">
        <f t="shared" si="220"/>
        <v>0</v>
      </c>
      <c r="W58" s="90">
        <f t="shared" si="220"/>
        <v>0</v>
      </c>
      <c r="X58" s="90">
        <f t="shared" si="220"/>
        <v>0</v>
      </c>
      <c r="Y58" s="90">
        <f t="shared" si="220"/>
        <v>34</v>
      </c>
      <c r="Z58" s="90">
        <f t="shared" si="220"/>
        <v>450273.15199999994</v>
      </c>
      <c r="AA58" s="90">
        <f t="shared" si="220"/>
        <v>0</v>
      </c>
      <c r="AB58" s="90">
        <f t="shared" si="220"/>
        <v>0</v>
      </c>
      <c r="AC58" s="141">
        <f>SUM(AC59:AC61)</f>
        <v>40</v>
      </c>
      <c r="AD58" s="141">
        <f>SUM(AD59:AD61)</f>
        <v>529733.12</v>
      </c>
      <c r="AE58" s="90">
        <f t="shared" si="220"/>
        <v>0</v>
      </c>
      <c r="AF58" s="90">
        <f t="shared" si="220"/>
        <v>0</v>
      </c>
      <c r="AG58" s="91">
        <f t="shared" si="220"/>
        <v>247</v>
      </c>
      <c r="AH58" s="90">
        <f t="shared" si="220"/>
        <v>3925322.4191999999</v>
      </c>
      <c r="AI58" s="90">
        <f t="shared" si="220"/>
        <v>0</v>
      </c>
      <c r="AJ58" s="90">
        <f t="shared" si="220"/>
        <v>0</v>
      </c>
      <c r="AK58" s="90">
        <f>SUM(AK59:AK61)</f>
        <v>60</v>
      </c>
      <c r="AL58" s="90">
        <f>SUM(AL59:AL61)</f>
        <v>794599.68</v>
      </c>
      <c r="AM58" s="141">
        <f t="shared" si="220"/>
        <v>0</v>
      </c>
      <c r="AN58" s="141">
        <f t="shared" si="220"/>
        <v>0</v>
      </c>
      <c r="AO58" s="90">
        <f t="shared" si="220"/>
        <v>0</v>
      </c>
      <c r="AP58" s="90">
        <f t="shared" si="220"/>
        <v>0</v>
      </c>
      <c r="AQ58" s="90">
        <f t="shared" si="220"/>
        <v>0</v>
      </c>
      <c r="AR58" s="90">
        <f t="shared" si="220"/>
        <v>0</v>
      </c>
      <c r="AS58" s="90">
        <f t="shared" si="220"/>
        <v>0</v>
      </c>
      <c r="AT58" s="90">
        <f t="shared" si="220"/>
        <v>0</v>
      </c>
      <c r="AU58" s="90">
        <f t="shared" si="220"/>
        <v>12</v>
      </c>
      <c r="AV58" s="90">
        <f t="shared" si="220"/>
        <v>158919.93599999999</v>
      </c>
      <c r="AW58" s="90">
        <f t="shared" si="220"/>
        <v>248</v>
      </c>
      <c r="AX58" s="90">
        <f t="shared" si="220"/>
        <v>3284345.3439999996</v>
      </c>
      <c r="AY58" s="90">
        <f t="shared" si="220"/>
        <v>119</v>
      </c>
      <c r="AZ58" s="90">
        <f t="shared" si="220"/>
        <v>1575956.0320000001</v>
      </c>
      <c r="BA58" s="90">
        <f t="shared" si="220"/>
        <v>259</v>
      </c>
      <c r="BB58" s="90">
        <f t="shared" si="220"/>
        <v>3430021.952</v>
      </c>
      <c r="BC58" s="90">
        <f t="shared" si="220"/>
        <v>20</v>
      </c>
      <c r="BD58" s="90">
        <f t="shared" si="220"/>
        <v>264866.56</v>
      </c>
      <c r="BE58" s="90">
        <f t="shared" si="220"/>
        <v>0</v>
      </c>
      <c r="BF58" s="90">
        <f t="shared" si="220"/>
        <v>0</v>
      </c>
      <c r="BG58" s="90">
        <f t="shared" si="220"/>
        <v>376</v>
      </c>
      <c r="BH58" s="90">
        <f t="shared" si="220"/>
        <v>4979491.3279999997</v>
      </c>
      <c r="BI58" s="90">
        <f t="shared" si="220"/>
        <v>22</v>
      </c>
      <c r="BJ58" s="90">
        <f t="shared" si="220"/>
        <v>349623.85920000001</v>
      </c>
      <c r="BK58" s="90">
        <f>SUM(BK59:BK61)</f>
        <v>97</v>
      </c>
      <c r="BL58" s="90">
        <f>SUM(BL59:BL61)</f>
        <v>1541523.3792000001</v>
      </c>
      <c r="BM58" s="90">
        <f>SUM(BM59:BM61)</f>
        <v>0</v>
      </c>
      <c r="BN58" s="90">
        <f>SUM(BN59:BN61)</f>
        <v>0</v>
      </c>
      <c r="BO58" s="90">
        <f t="shared" si="220"/>
        <v>0</v>
      </c>
      <c r="BP58" s="90">
        <f t="shared" si="220"/>
        <v>0</v>
      </c>
      <c r="BQ58" s="91">
        <f t="shared" si="220"/>
        <v>0</v>
      </c>
      <c r="BR58" s="90">
        <f t="shared" si="220"/>
        <v>0</v>
      </c>
      <c r="BS58" s="90">
        <f t="shared" si="220"/>
        <v>264</v>
      </c>
      <c r="BT58" s="90">
        <f t="shared" si="220"/>
        <v>4195486.3103999998</v>
      </c>
      <c r="BU58" s="90">
        <f t="shared" si="220"/>
        <v>259</v>
      </c>
      <c r="BV58" s="90">
        <f t="shared" si="220"/>
        <v>4116026.3424</v>
      </c>
      <c r="BW58" s="91">
        <f t="shared" si="220"/>
        <v>80</v>
      </c>
      <c r="BX58" s="90">
        <f t="shared" si="220"/>
        <v>1271359.4879999999</v>
      </c>
      <c r="BY58" s="90">
        <f t="shared" si="220"/>
        <v>90</v>
      </c>
      <c r="BZ58" s="90">
        <f t="shared" si="220"/>
        <v>1430279.4240000001</v>
      </c>
      <c r="CA58" s="90">
        <f t="shared" si="220"/>
        <v>20</v>
      </c>
      <c r="CB58" s="90">
        <f t="shared" si="220"/>
        <v>317839.87199999997</v>
      </c>
      <c r="CC58" s="90">
        <f t="shared" si="220"/>
        <v>217</v>
      </c>
      <c r="CD58" s="90">
        <f t="shared" si="220"/>
        <v>3448562.6112000002</v>
      </c>
      <c r="CE58" s="90">
        <f t="shared" si="220"/>
        <v>86</v>
      </c>
      <c r="CF58" s="90">
        <f t="shared" si="220"/>
        <v>1366711.4495999999</v>
      </c>
      <c r="CG58" s="90">
        <f t="shared" si="220"/>
        <v>70</v>
      </c>
      <c r="CH58" s="90">
        <f t="shared" si="220"/>
        <v>1112439.5519999999</v>
      </c>
      <c r="CI58" s="91">
        <f t="shared" ref="CI58:CT58" si="221">SUM(CI59:CI61)</f>
        <v>100</v>
      </c>
      <c r="CJ58" s="90">
        <f t="shared" si="221"/>
        <v>1589199.3599999999</v>
      </c>
      <c r="CK58" s="90">
        <f t="shared" si="221"/>
        <v>22</v>
      </c>
      <c r="CL58" s="90">
        <f t="shared" si="221"/>
        <v>349623.85920000001</v>
      </c>
      <c r="CM58" s="91">
        <v>200</v>
      </c>
      <c r="CN58" s="90">
        <f t="shared" si="221"/>
        <v>4218945.92</v>
      </c>
      <c r="CO58" s="90">
        <f t="shared" si="221"/>
        <v>120</v>
      </c>
      <c r="CP58" s="90">
        <f t="shared" si="221"/>
        <v>2917315.9680000003</v>
      </c>
      <c r="CQ58" s="90">
        <f t="shared" si="221"/>
        <v>0</v>
      </c>
      <c r="CR58" s="90">
        <f t="shared" si="221"/>
        <v>0</v>
      </c>
      <c r="CS58" s="90">
        <f t="shared" si="221"/>
        <v>3132</v>
      </c>
      <c r="CT58" s="90">
        <f t="shared" si="221"/>
        <v>48545499.878399998</v>
      </c>
      <c r="CU58" s="79"/>
    </row>
    <row r="59" spans="1:99" s="1" customFormat="1" ht="30" x14ac:dyDescent="0.25">
      <c r="A59" s="28"/>
      <c r="B59" s="28">
        <v>32</v>
      </c>
      <c r="C59" s="33" t="s">
        <v>169</v>
      </c>
      <c r="D59" s="34">
        <v>11480</v>
      </c>
      <c r="E59" s="35">
        <v>0.8</v>
      </c>
      <c r="F59" s="115">
        <v>1.03</v>
      </c>
      <c r="G59" s="34">
        <v>1.4</v>
      </c>
      <c r="H59" s="34">
        <v>1.68</v>
      </c>
      <c r="I59" s="34">
        <v>2.23</v>
      </c>
      <c r="J59" s="37">
        <v>2.57</v>
      </c>
      <c r="K59" s="38">
        <v>70</v>
      </c>
      <c r="L59" s="39">
        <f>SUM(K59*$D59*$E59*$F59*$G59*$L$8)</f>
        <v>927032.96</v>
      </c>
      <c r="M59" s="38"/>
      <c r="N59" s="39">
        <f t="shared" si="45"/>
        <v>0</v>
      </c>
      <c r="O59" s="38"/>
      <c r="P59" s="39">
        <f>SUM(O59*$D59*$E59*$F59*$G59*$P$8)</f>
        <v>0</v>
      </c>
      <c r="Q59" s="40"/>
      <c r="R59" s="39">
        <f>SUM(Q59*$D59*$E59*$F59*$G59*$R$8)</f>
        <v>0</v>
      </c>
      <c r="S59" s="38"/>
      <c r="T59" s="39">
        <f>SUM(S59*$D59*$E59*$F59*$G59*$T$8)</f>
        <v>0</v>
      </c>
      <c r="U59" s="38"/>
      <c r="V59" s="39">
        <f>SUM(U59*$D59*$E59*$F59*$G59*$V$8)</f>
        <v>0</v>
      </c>
      <c r="W59" s="41"/>
      <c r="X59" s="39">
        <f t="shared" si="46"/>
        <v>0</v>
      </c>
      <c r="Y59" s="38">
        <v>34</v>
      </c>
      <c r="Z59" s="39">
        <f>SUM(Y59*$D59*$E59*$F59*$G59*$Z$8)</f>
        <v>450273.15199999994</v>
      </c>
      <c r="AA59" s="38"/>
      <c r="AB59" s="39">
        <f>SUM(AA59*$D59*$E59*$F59*$G59*$AB$8)</f>
        <v>0</v>
      </c>
      <c r="AC59" s="38">
        <v>40</v>
      </c>
      <c r="AD59" s="39">
        <f>SUM(AC59*$D59*$E59*$F59*$G59*$AD$8)</f>
        <v>529733.12</v>
      </c>
      <c r="AE59" s="38"/>
      <c r="AF59" s="39">
        <f>AE59*$D59*$E59*$F59*$H59*$AF$8</f>
        <v>0</v>
      </c>
      <c r="AG59" s="42">
        <v>247</v>
      </c>
      <c r="AH59" s="39">
        <f>AG59*$D59*$E59*$F59*$H59*$AH$8</f>
        <v>3925322.4191999999</v>
      </c>
      <c r="AI59" s="41"/>
      <c r="AJ59" s="39">
        <f>SUM(AI59*$D59*$E59*$F59*$G59*$AJ$8)</f>
        <v>0</v>
      </c>
      <c r="AK59" s="38">
        <v>60</v>
      </c>
      <c r="AL59" s="39">
        <f>SUM(AK59*$D59*$E59*$F59*$G59*$AL$8)</f>
        <v>794599.68</v>
      </c>
      <c r="AM59" s="38"/>
      <c r="AN59" s="39">
        <f>SUM(AM59*$D59*$E59*$F59*$G59*$AN$8)</f>
        <v>0</v>
      </c>
      <c r="AO59" s="38"/>
      <c r="AP59" s="39">
        <f>SUM(AO59*$D59*$E59*$F59*$G59*$AP$8)</f>
        <v>0</v>
      </c>
      <c r="AQ59" s="38"/>
      <c r="AR59" s="39">
        <f>SUM(AQ59*$D59*$E59*$F59*$G59*$AR$8)</f>
        <v>0</v>
      </c>
      <c r="AS59" s="38"/>
      <c r="AT59" s="39">
        <f>SUM(AS59*$D59*$E59*$F59*$G59*$AT$8)</f>
        <v>0</v>
      </c>
      <c r="AU59" s="38">
        <v>12</v>
      </c>
      <c r="AV59" s="39">
        <f>SUM(AU59*$D59*$E59*$F59*$G59*$AV$8)</f>
        <v>158919.93599999999</v>
      </c>
      <c r="AW59" s="38">
        <v>248</v>
      </c>
      <c r="AX59" s="39">
        <f>SUM(AW59*$D59*$E59*$F59*$G59*$AX$8)</f>
        <v>3284345.3439999996</v>
      </c>
      <c r="AY59" s="38">
        <v>119</v>
      </c>
      <c r="AZ59" s="39">
        <f>SUM(AY59*$D59*$E59*$F59*$G59*$AZ$8)</f>
        <v>1575956.0320000001</v>
      </c>
      <c r="BA59" s="38">
        <v>259</v>
      </c>
      <c r="BB59" s="39">
        <f>SUM(BA59*$D59*$E59*$F59*$G59*$BB$8)</f>
        <v>3430021.952</v>
      </c>
      <c r="BC59" s="38">
        <v>20</v>
      </c>
      <c r="BD59" s="39">
        <f>SUM(BC59*$D59*$E59*$F59*$G59*$BD$8)</f>
        <v>264866.56</v>
      </c>
      <c r="BE59" s="38"/>
      <c r="BF59" s="39">
        <f>SUM(BE59*$D59*$E59*$F59*$G59*$BF$8)</f>
        <v>0</v>
      </c>
      <c r="BG59" s="38">
        <v>376</v>
      </c>
      <c r="BH59" s="39">
        <f>SUM(BG59*$D59*$E59*$F59*$G59*$BH$8)</f>
        <v>4979491.3279999997</v>
      </c>
      <c r="BI59" s="43">
        <v>22</v>
      </c>
      <c r="BJ59" s="39">
        <f>BI59*$D59*$E59*$F59*$H59*$BJ$8</f>
        <v>349623.85920000001</v>
      </c>
      <c r="BK59" s="43">
        <v>97</v>
      </c>
      <c r="BL59" s="39">
        <f>BK59*$D59*$E59*$F59*$H59*$BL$8</f>
        <v>1541523.3792000001</v>
      </c>
      <c r="BM59" s="70"/>
      <c r="BN59" s="39">
        <f>BM59*$D59*$E59*$F59*$H59*$BN$8</f>
        <v>0</v>
      </c>
      <c r="BO59" s="43"/>
      <c r="BP59" s="39">
        <f>BO59*$D59*$E59*$F59*$H59*$BP$8</f>
        <v>0</v>
      </c>
      <c r="BQ59" s="40"/>
      <c r="BR59" s="39">
        <f>BQ59*$D59*$E59*$F59*$H59*$BR$8</f>
        <v>0</v>
      </c>
      <c r="BS59" s="43">
        <v>264</v>
      </c>
      <c r="BT59" s="39">
        <f>BS59*$D59*$E59*$F59*$H59*$BT$8</f>
        <v>4195486.3103999998</v>
      </c>
      <c r="BU59" s="38">
        <v>259</v>
      </c>
      <c r="BV59" s="39">
        <f>BU59*$D59*$E59*$F59*$H59*$BV$8</f>
        <v>4116026.3424</v>
      </c>
      <c r="BW59" s="42">
        <v>80</v>
      </c>
      <c r="BX59" s="39">
        <f>BW59*$D59*$E59*$F59*$H59*$BX$8</f>
        <v>1271359.4879999999</v>
      </c>
      <c r="BY59" s="43">
        <v>90</v>
      </c>
      <c r="BZ59" s="39">
        <f>BY59*$D59*$E59*$F59*$H59*$BZ$8</f>
        <v>1430279.4240000001</v>
      </c>
      <c r="CA59" s="38">
        <v>20</v>
      </c>
      <c r="CB59" s="39">
        <f>CA59*$D59*$E59*$F59*$H59*$CB$8</f>
        <v>317839.87199999997</v>
      </c>
      <c r="CC59" s="38">
        <v>217</v>
      </c>
      <c r="CD59" s="39">
        <f>CC59*$D59*$E59*$F59*$H59*$CD$8</f>
        <v>3448562.6112000002</v>
      </c>
      <c r="CE59" s="43">
        <v>86</v>
      </c>
      <c r="CF59" s="39">
        <f>CE59*$D59*$E59*$F59*$H59*$CF$8</f>
        <v>1366711.4495999999</v>
      </c>
      <c r="CG59" s="43">
        <v>70</v>
      </c>
      <c r="CH59" s="39">
        <f>CG59*$D59*$E59*$F59*$H59*$CH$8</f>
        <v>1112439.5519999999</v>
      </c>
      <c r="CI59" s="40">
        <v>100</v>
      </c>
      <c r="CJ59" s="39">
        <f>CI59*$D59*$E59*$F59*$H59*$CJ$8</f>
        <v>1589199.3599999999</v>
      </c>
      <c r="CK59" s="38">
        <v>22</v>
      </c>
      <c r="CL59" s="39">
        <f>CK59*$D59*$E59*$F59*$H59*$CL$8</f>
        <v>349623.85920000001</v>
      </c>
      <c r="CM59" s="42">
        <v>200</v>
      </c>
      <c r="CN59" s="39">
        <f>CM59*$D59*$E59*$F59*$I59*$CN$8</f>
        <v>4218945.92</v>
      </c>
      <c r="CO59" s="43">
        <v>120</v>
      </c>
      <c r="CP59" s="39">
        <f>CO59*$D59*$E59*$F59*$J59*$CP$8</f>
        <v>2917315.9680000003</v>
      </c>
      <c r="CQ59" s="39"/>
      <c r="CR59" s="39">
        <f>CQ59*D59*E59*F59</f>
        <v>0</v>
      </c>
      <c r="CS59" s="44">
        <f t="shared" ref="CS59:CT61" si="222">SUM(M59+K59+W59+O59+Q59+Y59+U59+S59+AA59+AE59+AC59+AG59+AI59+AM59+BI59+BO59+AK59+AW59+AY59+CA59+CC59+BY59+CE59+CG59+BS59+BU59+AO59+AQ59+AS59+AU59+BK59+BM59+BQ59+BA59+BC59+BE59+BG59+BW59+CI59+CK59+CM59+CO59+CQ59)</f>
        <v>3132</v>
      </c>
      <c r="CT59" s="44">
        <f t="shared" si="222"/>
        <v>48545499.878399998</v>
      </c>
      <c r="CU59" s="79">
        <f t="shared" si="44"/>
        <v>3225.96</v>
      </c>
    </row>
    <row r="60" spans="1:99" s="1" customFormat="1" ht="30" x14ac:dyDescent="0.25">
      <c r="A60" s="28"/>
      <c r="B60" s="28">
        <v>33</v>
      </c>
      <c r="C60" s="33" t="s">
        <v>170</v>
      </c>
      <c r="D60" s="34">
        <v>11480</v>
      </c>
      <c r="E60" s="35">
        <v>3.39</v>
      </c>
      <c r="F60" s="36">
        <v>1</v>
      </c>
      <c r="G60" s="34">
        <v>1.4</v>
      </c>
      <c r="H60" s="34">
        <v>1.68</v>
      </c>
      <c r="I60" s="34">
        <v>2.23</v>
      </c>
      <c r="J60" s="37">
        <v>2.57</v>
      </c>
      <c r="K60" s="72"/>
      <c r="L60" s="39">
        <f>SUM(K60*$D60*$E60*$F60*$G60*$L$8)</f>
        <v>0</v>
      </c>
      <c r="M60" s="72"/>
      <c r="N60" s="39">
        <f t="shared" si="45"/>
        <v>0</v>
      </c>
      <c r="O60" s="72"/>
      <c r="P60" s="39">
        <f>SUM(O60*$D60*$E60*$F60*$G60*$P$8)</f>
        <v>0</v>
      </c>
      <c r="Q60" s="73"/>
      <c r="R60" s="39">
        <f>SUM(Q60*$D60*$E60*$F60*$G60*$R$8)</f>
        <v>0</v>
      </c>
      <c r="S60" s="72"/>
      <c r="T60" s="39">
        <f>SUM(S60*$D60*$E60*$F60*$G60*$T$8)</f>
        <v>0</v>
      </c>
      <c r="U60" s="63"/>
      <c r="V60" s="39">
        <f>SUM(U60*$D60*$E60*$F60*$G60*$V$8)</f>
        <v>0</v>
      </c>
      <c r="W60" s="41"/>
      <c r="X60" s="39">
        <f t="shared" si="46"/>
        <v>0</v>
      </c>
      <c r="Y60" s="72"/>
      <c r="Z60" s="39">
        <f>SUM(Y60*$D60*$E60*$F60*$G60*$Z$8)</f>
        <v>0</v>
      </c>
      <c r="AA60" s="72"/>
      <c r="AB60" s="39">
        <f>SUM(AA60*$D60*$E60*$F60*$G60*$AB$8)</f>
        <v>0</v>
      </c>
      <c r="AC60" s="72"/>
      <c r="AD60" s="39">
        <f>SUM(AC60*$D60*$E60*$F60*$G60*$AD$8)</f>
        <v>0</v>
      </c>
      <c r="AE60" s="72"/>
      <c r="AF60" s="39">
        <f>AE60*$D60*$E60*$F60*$H60*$AF$8</f>
        <v>0</v>
      </c>
      <c r="AG60" s="73"/>
      <c r="AH60" s="39">
        <f>AG60*$D60*$E60*$F60*$H60*$AH$8</f>
        <v>0</v>
      </c>
      <c r="AI60" s="41"/>
      <c r="AJ60" s="39">
        <f>SUM(AI60*$D60*$E60*$F60*$G60*$AJ$8)</f>
        <v>0</v>
      </c>
      <c r="AK60" s="72"/>
      <c r="AL60" s="39">
        <f>SUM(AK60*$D60*$E60*$F60*$G60*$AL$8)</f>
        <v>0</v>
      </c>
      <c r="AM60" s="72"/>
      <c r="AN60" s="39">
        <f>SUM(AM60*$D60*$E60*$F60*$G60*$AN$8)</f>
        <v>0</v>
      </c>
      <c r="AO60" s="72"/>
      <c r="AP60" s="39">
        <f>SUM(AO60*$D60*$E60*$F60*$G60*$AP$8)</f>
        <v>0</v>
      </c>
      <c r="AQ60" s="72"/>
      <c r="AR60" s="39">
        <f>SUM(AQ60*$D60*$E60*$F60*$G60*$AR$8)</f>
        <v>0</v>
      </c>
      <c r="AS60" s="63"/>
      <c r="AT60" s="39">
        <f>SUM(AS60*$D60*$E60*$F60*$G60*$AT$8)</f>
        <v>0</v>
      </c>
      <c r="AU60" s="72"/>
      <c r="AV60" s="39">
        <f>SUM(AU60*$D60*$E60*$F60*$G60*$AV$8)</f>
        <v>0</v>
      </c>
      <c r="AW60" s="72"/>
      <c r="AX60" s="39">
        <f>SUM(AW60*$D60*$E60*$F60*$G60*$AX$8)</f>
        <v>0</v>
      </c>
      <c r="AY60" s="72"/>
      <c r="AZ60" s="39">
        <f>SUM(AY60*$D60*$E60*$F60*$G60*$AZ$8)</f>
        <v>0</v>
      </c>
      <c r="BA60" s="72"/>
      <c r="BB60" s="39">
        <f>SUM(BA60*$D60*$E60*$F60*$G60*$BB$8)</f>
        <v>0</v>
      </c>
      <c r="BC60" s="72"/>
      <c r="BD60" s="39">
        <f>SUM(BC60*$D60*$E60*$F60*$G60*$BD$8)</f>
        <v>0</v>
      </c>
      <c r="BE60" s="72"/>
      <c r="BF60" s="39">
        <f>SUM(BE60*$D60*$E60*$F60*$G60*$BF$8)</f>
        <v>0</v>
      </c>
      <c r="BG60" s="72"/>
      <c r="BH60" s="39">
        <f>SUM(BG60*$D60*$E60*$F60*$G60*$BH$8)</f>
        <v>0</v>
      </c>
      <c r="BI60" s="74"/>
      <c r="BJ60" s="39">
        <f>BI60*$D60*$E60*$F60*$H60*$BJ$8</f>
        <v>0</v>
      </c>
      <c r="BK60" s="72"/>
      <c r="BL60" s="39">
        <f>BK60*$D60*$E60*$F60*$H60*$BL$8</f>
        <v>0</v>
      </c>
      <c r="BM60" s="71"/>
      <c r="BN60" s="39">
        <f>BM60*$D60*$E60*$F60*$H60*$BN$8</f>
        <v>0</v>
      </c>
      <c r="BO60" s="72"/>
      <c r="BP60" s="39">
        <f>BO60*$D60*$E60*$F60*$H60*$BP$8</f>
        <v>0</v>
      </c>
      <c r="BQ60" s="73"/>
      <c r="BR60" s="39">
        <f>BQ60*$D60*$E60*$F60*$H60*$BR$8</f>
        <v>0</v>
      </c>
      <c r="BS60" s="72"/>
      <c r="BT60" s="39">
        <f>BS60*$D60*$E60*$F60*$H60*$BT$8</f>
        <v>0</v>
      </c>
      <c r="BU60" s="72"/>
      <c r="BV60" s="39">
        <f>BU60*$D60*$E60*$F60*$H60*$BV$8</f>
        <v>0</v>
      </c>
      <c r="BW60" s="73"/>
      <c r="BX60" s="39">
        <f>BW60*$D60*$E60*$F60*$H60*$BX$8</f>
        <v>0</v>
      </c>
      <c r="BY60" s="72"/>
      <c r="BZ60" s="39">
        <f>BY60*$D60*$E60*$F60*$H60*$BZ$8</f>
        <v>0</v>
      </c>
      <c r="CA60" s="72"/>
      <c r="CB60" s="39">
        <f>CA60*$D60*$E60*$F60*$H60*$CB$8</f>
        <v>0</v>
      </c>
      <c r="CC60" s="72"/>
      <c r="CD60" s="39">
        <f>CC60*$D60*$E60*$F60*$H60*$CD$8</f>
        <v>0</v>
      </c>
      <c r="CE60" s="72"/>
      <c r="CF60" s="39">
        <f>CE60*$D60*$E60*$F60*$H60*$CF$8</f>
        <v>0</v>
      </c>
      <c r="CG60" s="72"/>
      <c r="CH60" s="39">
        <f>CG60*$D60*$E60*$F60*$H60*$CH$8</f>
        <v>0</v>
      </c>
      <c r="CI60" s="73"/>
      <c r="CJ60" s="39">
        <f>CI60*$D60*$E60*$F60*$H60*$CJ$8</f>
        <v>0</v>
      </c>
      <c r="CK60" s="72"/>
      <c r="CL60" s="39">
        <f>CK60*$D60*$E60*$F60*$H60*$CL$8</f>
        <v>0</v>
      </c>
      <c r="CM60" s="73"/>
      <c r="CN60" s="39">
        <f>CM60*$D60*$E60*$F60*$I60*$CN$8</f>
        <v>0</v>
      </c>
      <c r="CO60" s="72"/>
      <c r="CP60" s="39">
        <f>CO60*$D60*$E60*$F60*$J60*$CP$8</f>
        <v>0</v>
      </c>
      <c r="CQ60" s="39"/>
      <c r="CR60" s="39">
        <f>CQ60*D60*E60*F60</f>
        <v>0</v>
      </c>
      <c r="CS60" s="44">
        <f t="shared" si="222"/>
        <v>0</v>
      </c>
      <c r="CT60" s="44">
        <f t="shared" si="222"/>
        <v>0</v>
      </c>
      <c r="CU60" s="79">
        <f t="shared" si="44"/>
        <v>0</v>
      </c>
    </row>
    <row r="61" spans="1:99" s="1" customFormat="1" ht="105" x14ac:dyDescent="0.25">
      <c r="A61" s="28"/>
      <c r="B61" s="28">
        <v>34</v>
      </c>
      <c r="C61" s="33" t="s">
        <v>171</v>
      </c>
      <c r="D61" s="34">
        <v>11480</v>
      </c>
      <c r="E61" s="35">
        <v>5.07</v>
      </c>
      <c r="F61" s="36">
        <v>1</v>
      </c>
      <c r="G61" s="34">
        <v>1.4</v>
      </c>
      <c r="H61" s="34">
        <v>1.68</v>
      </c>
      <c r="I61" s="34">
        <v>2.23</v>
      </c>
      <c r="J61" s="37">
        <v>2.57</v>
      </c>
      <c r="K61" s="72"/>
      <c r="L61" s="39">
        <f>SUM(K61*$D61*$E61*$F61*$G61*$L$8)</f>
        <v>0</v>
      </c>
      <c r="M61" s="72"/>
      <c r="N61" s="39">
        <f t="shared" si="45"/>
        <v>0</v>
      </c>
      <c r="O61" s="72"/>
      <c r="P61" s="39">
        <f>SUM(O61*$D61*$E61*$F61*$G61*$P$8)</f>
        <v>0</v>
      </c>
      <c r="Q61" s="73"/>
      <c r="R61" s="39">
        <f>SUM(Q61*$D61*$E61*$F61*$G61*$R$8)</f>
        <v>0</v>
      </c>
      <c r="S61" s="72"/>
      <c r="T61" s="39">
        <f>SUM(S61*$D61*$E61*$F61*$G61*$T$8)</f>
        <v>0</v>
      </c>
      <c r="U61" s="63"/>
      <c r="V61" s="39">
        <f>SUM(U61*$D61*$E61*$F61*$G61*$V$8)</f>
        <v>0</v>
      </c>
      <c r="W61" s="41"/>
      <c r="X61" s="39">
        <f t="shared" si="46"/>
        <v>0</v>
      </c>
      <c r="Y61" s="72"/>
      <c r="Z61" s="39">
        <f>SUM(Y61*$D61*$E61*$F61*$G61*$Z$8)</f>
        <v>0</v>
      </c>
      <c r="AA61" s="72"/>
      <c r="AB61" s="39">
        <f>SUM(AA61*$D61*$E61*$F61*$G61*$AB$8)</f>
        <v>0</v>
      </c>
      <c r="AC61" s="72"/>
      <c r="AD61" s="39">
        <f>SUM(AC61*$D61*$E61*$F61*$G61*$AD$8)</f>
        <v>0</v>
      </c>
      <c r="AE61" s="72"/>
      <c r="AF61" s="39">
        <f>AE61*$D61*$E61*$F61*$H61*$AF$8</f>
        <v>0</v>
      </c>
      <c r="AG61" s="73"/>
      <c r="AH61" s="39">
        <f>AG61*$D61*$E61*$F61*$H61*$AH$8</f>
        <v>0</v>
      </c>
      <c r="AI61" s="41"/>
      <c r="AJ61" s="39">
        <f>SUM(AI61*$D61*$E61*$F61*$G61*$AJ$8)</f>
        <v>0</v>
      </c>
      <c r="AK61" s="72"/>
      <c r="AL61" s="39">
        <f>SUM(AK61*$D61*$E61*$F61*$G61*$AL$8)</f>
        <v>0</v>
      </c>
      <c r="AM61" s="72"/>
      <c r="AN61" s="39">
        <f>SUM(AM61*$D61*$E61*$F61*$G61*$AN$8)</f>
        <v>0</v>
      </c>
      <c r="AO61" s="72"/>
      <c r="AP61" s="39">
        <f>SUM(AO61*$D61*$E61*$F61*$G61*$AP$8)</f>
        <v>0</v>
      </c>
      <c r="AQ61" s="72"/>
      <c r="AR61" s="39">
        <f>SUM(AQ61*$D61*$E61*$F61*$G61*$AR$8)</f>
        <v>0</v>
      </c>
      <c r="AS61" s="63"/>
      <c r="AT61" s="39">
        <f>SUM(AS61*$D61*$E61*$F61*$G61*$AT$8)</f>
        <v>0</v>
      </c>
      <c r="AU61" s="72"/>
      <c r="AV61" s="39">
        <f>SUM(AU61*$D61*$E61*$F61*$G61*$AV$8)</f>
        <v>0</v>
      </c>
      <c r="AW61" s="72"/>
      <c r="AX61" s="39">
        <f>SUM(AW61*$D61*$E61*$F61*$G61*$AX$8)</f>
        <v>0</v>
      </c>
      <c r="AY61" s="72"/>
      <c r="AZ61" s="39">
        <f>SUM(AY61*$D61*$E61*$F61*$G61*$AZ$8)</f>
        <v>0</v>
      </c>
      <c r="BA61" s="72"/>
      <c r="BB61" s="39">
        <f>SUM(BA61*$D61*$E61*$F61*$G61*$BB$8)</f>
        <v>0</v>
      </c>
      <c r="BC61" s="72"/>
      <c r="BD61" s="39">
        <f>SUM(BC61*$D61*$E61*$F61*$G61*$BD$8)</f>
        <v>0</v>
      </c>
      <c r="BE61" s="72"/>
      <c r="BF61" s="39">
        <f>SUM(BE61*$D61*$E61*$F61*$G61*$BF$8)</f>
        <v>0</v>
      </c>
      <c r="BG61" s="72"/>
      <c r="BH61" s="39">
        <f>SUM(BG61*$D61*$E61*$F61*$G61*$BH$8)</f>
        <v>0</v>
      </c>
      <c r="BI61" s="74"/>
      <c r="BJ61" s="39">
        <f>BI61*$D61*$E61*$F61*$H61*$BJ$8</f>
        <v>0</v>
      </c>
      <c r="BK61" s="72"/>
      <c r="BL61" s="39">
        <f>BK61*$D61*$E61*$F61*$H61*$BL$8</f>
        <v>0</v>
      </c>
      <c r="BM61" s="71"/>
      <c r="BN61" s="39">
        <f>BM61*$D61*$E61*$F61*$H61*$BN$8</f>
        <v>0</v>
      </c>
      <c r="BO61" s="72"/>
      <c r="BP61" s="39">
        <f>BO61*$D61*$E61*$F61*$H61*$BP$8</f>
        <v>0</v>
      </c>
      <c r="BQ61" s="73"/>
      <c r="BR61" s="39">
        <f>BQ61*$D61*$E61*$F61*$H61*$BR$8</f>
        <v>0</v>
      </c>
      <c r="BS61" s="72"/>
      <c r="BT61" s="39">
        <f>BS61*$D61*$E61*$F61*$H61*$BT$8</f>
        <v>0</v>
      </c>
      <c r="BU61" s="72"/>
      <c r="BV61" s="39">
        <f>BU61*$D61*$E61*$F61*$H61*$BV$8</f>
        <v>0</v>
      </c>
      <c r="BW61" s="73"/>
      <c r="BX61" s="39">
        <f>BW61*$D61*$E61*$F61*$H61*$BX$8</f>
        <v>0</v>
      </c>
      <c r="BY61" s="72"/>
      <c r="BZ61" s="39">
        <f>BY61*$D61*$E61*$F61*$H61*$BZ$8</f>
        <v>0</v>
      </c>
      <c r="CA61" s="72"/>
      <c r="CB61" s="39">
        <f>CA61*$D61*$E61*$F61*$H61*$CB$8</f>
        <v>0</v>
      </c>
      <c r="CC61" s="72"/>
      <c r="CD61" s="39">
        <f>CC61*$D61*$E61*$F61*$H61*$CD$8</f>
        <v>0</v>
      </c>
      <c r="CE61" s="72"/>
      <c r="CF61" s="39">
        <f>CE61*$D61*$E61*$F61*$H61*$CF$8</f>
        <v>0</v>
      </c>
      <c r="CG61" s="72"/>
      <c r="CH61" s="39">
        <f>CG61*$D61*$E61*$F61*$H61*$CH$8</f>
        <v>0</v>
      </c>
      <c r="CI61" s="73"/>
      <c r="CJ61" s="39">
        <f>CI61*$D61*$E61*$F61*$H61*$CJ$8</f>
        <v>0</v>
      </c>
      <c r="CK61" s="72"/>
      <c r="CL61" s="39">
        <f>CK61*$D61*$E61*$F61*$H61*$CL$8</f>
        <v>0</v>
      </c>
      <c r="CM61" s="73"/>
      <c r="CN61" s="39">
        <f>CM61*$D61*$E61*$F61*$I61*$CN$8</f>
        <v>0</v>
      </c>
      <c r="CO61" s="72"/>
      <c r="CP61" s="39">
        <f>CO61*$D61*$E61*$F61*$J61*$CP$8</f>
        <v>0</v>
      </c>
      <c r="CQ61" s="99"/>
      <c r="CR61" s="39">
        <f>CQ61*D61*E61*F61</f>
        <v>0</v>
      </c>
      <c r="CS61" s="44">
        <f t="shared" si="222"/>
        <v>0</v>
      </c>
      <c r="CT61" s="44">
        <f t="shared" si="222"/>
        <v>0</v>
      </c>
      <c r="CU61" s="79">
        <f t="shared" si="44"/>
        <v>0</v>
      </c>
    </row>
    <row r="62" spans="1:99" s="1" customFormat="1" x14ac:dyDescent="0.25">
      <c r="A62" s="127">
        <v>14</v>
      </c>
      <c r="B62" s="127"/>
      <c r="C62" s="128" t="s">
        <v>172</v>
      </c>
      <c r="D62" s="136">
        <v>11480</v>
      </c>
      <c r="E62" s="144">
        <v>1.7</v>
      </c>
      <c r="F62" s="130">
        <v>1</v>
      </c>
      <c r="G62" s="136">
        <v>1.4</v>
      </c>
      <c r="H62" s="34">
        <v>1.68</v>
      </c>
      <c r="I62" s="34">
        <v>2.23</v>
      </c>
      <c r="J62" s="37">
        <v>2.57</v>
      </c>
      <c r="K62" s="90">
        <f t="shared" ref="K62" si="223">SUM(K63:K64)</f>
        <v>0</v>
      </c>
      <c r="L62" s="90">
        <f>SUM(L63:L64)</f>
        <v>0</v>
      </c>
      <c r="M62" s="90">
        <f t="shared" ref="M62:BQ62" si="224">SUM(M63:M64)</f>
        <v>0</v>
      </c>
      <c r="N62" s="90">
        <f t="shared" si="224"/>
        <v>0</v>
      </c>
      <c r="O62" s="90">
        <f t="shared" si="224"/>
        <v>0</v>
      </c>
      <c r="P62" s="90">
        <f>SUM(P63:P64)</f>
        <v>0</v>
      </c>
      <c r="Q62" s="91">
        <f t="shared" ref="Q62" si="225">SUM(Q63:Q64)</f>
        <v>0</v>
      </c>
      <c r="R62" s="90">
        <f>SUM(R63:R64)</f>
        <v>0</v>
      </c>
      <c r="S62" s="90">
        <f t="shared" ref="S62" si="226">SUM(S63:S64)</f>
        <v>0</v>
      </c>
      <c r="T62" s="90">
        <f>SUM(T63:T64)</f>
        <v>0</v>
      </c>
      <c r="U62" s="90">
        <f t="shared" ref="U62" si="227">SUM(U63:U64)</f>
        <v>0</v>
      </c>
      <c r="V62" s="90">
        <f>SUM(V63:V64)</f>
        <v>0</v>
      </c>
      <c r="W62" s="90">
        <f t="shared" ref="W62" si="228">SUM(W63:W64)</f>
        <v>0</v>
      </c>
      <c r="X62" s="90">
        <f t="shared" si="224"/>
        <v>0</v>
      </c>
      <c r="Y62" s="90">
        <f t="shared" si="224"/>
        <v>0</v>
      </c>
      <c r="Z62" s="90">
        <f t="shared" si="224"/>
        <v>0</v>
      </c>
      <c r="AA62" s="90">
        <f t="shared" si="224"/>
        <v>0</v>
      </c>
      <c r="AB62" s="90">
        <f t="shared" si="224"/>
        <v>0</v>
      </c>
      <c r="AC62" s="141">
        <f t="shared" si="224"/>
        <v>4</v>
      </c>
      <c r="AD62" s="141">
        <f>SUM(AD63:AD64)</f>
        <v>98360.639999999999</v>
      </c>
      <c r="AE62" s="90">
        <f t="shared" ref="AE62" si="229">SUM(AE63:AE64)</f>
        <v>0</v>
      </c>
      <c r="AF62" s="90">
        <f t="shared" si="224"/>
        <v>0</v>
      </c>
      <c r="AG62" s="91">
        <f t="shared" si="224"/>
        <v>0</v>
      </c>
      <c r="AH62" s="90">
        <f t="shared" si="224"/>
        <v>0</v>
      </c>
      <c r="AI62" s="90">
        <f t="shared" si="224"/>
        <v>0</v>
      </c>
      <c r="AJ62" s="90">
        <f t="shared" si="224"/>
        <v>0</v>
      </c>
      <c r="AK62" s="90">
        <f t="shared" si="224"/>
        <v>0</v>
      </c>
      <c r="AL62" s="90">
        <f>SUM(AL63:AL64)</f>
        <v>0</v>
      </c>
      <c r="AM62" s="141">
        <f t="shared" ref="AM62" si="230">SUM(AM63:AM64)</f>
        <v>0</v>
      </c>
      <c r="AN62" s="141">
        <f t="shared" si="224"/>
        <v>0</v>
      </c>
      <c r="AO62" s="90">
        <f t="shared" si="224"/>
        <v>0</v>
      </c>
      <c r="AP62" s="90">
        <f>SUM(AP63:AP64)</f>
        <v>0</v>
      </c>
      <c r="AQ62" s="90">
        <f t="shared" ref="AQ62" si="231">SUM(AQ63:AQ64)</f>
        <v>0</v>
      </c>
      <c r="AR62" s="90">
        <f>SUM(AR63:AR64)</f>
        <v>0</v>
      </c>
      <c r="AS62" s="90">
        <f t="shared" ref="AS62" si="232">SUM(AS63:AS64)</f>
        <v>0</v>
      </c>
      <c r="AT62" s="90">
        <f>SUM(AT63:AT64)</f>
        <v>0</v>
      </c>
      <c r="AU62" s="90">
        <f t="shared" ref="AU62" si="233">SUM(AU63:AU64)</f>
        <v>0</v>
      </c>
      <c r="AV62" s="90">
        <f>SUM(AV63:AV64)</f>
        <v>0</v>
      </c>
      <c r="AW62" s="90">
        <f>SUM(AW63:AW64)</f>
        <v>0</v>
      </c>
      <c r="AX62" s="90">
        <f>SUM(AX63:AX64)</f>
        <v>0</v>
      </c>
      <c r="AY62" s="90">
        <f>SUM(AY63:AY64)</f>
        <v>0</v>
      </c>
      <c r="AZ62" s="90">
        <f>SUM(AZ63:AZ64)</f>
        <v>0</v>
      </c>
      <c r="BA62" s="90">
        <f t="shared" ref="BA62" si="234">SUM(BA63:BA64)</f>
        <v>0</v>
      </c>
      <c r="BB62" s="90">
        <f>SUM(BB63:BB64)</f>
        <v>0</v>
      </c>
      <c r="BC62" s="90">
        <f t="shared" ref="BC62" si="235">SUM(BC63:BC64)</f>
        <v>0</v>
      </c>
      <c r="BD62" s="90">
        <f>SUM(BD63:BD64)</f>
        <v>0</v>
      </c>
      <c r="BE62" s="90">
        <f t="shared" ref="BE62" si="236">SUM(BE63:BE64)</f>
        <v>0</v>
      </c>
      <c r="BF62" s="90">
        <f>SUM(BF63:BF64)</f>
        <v>0</v>
      </c>
      <c r="BG62" s="90">
        <f>SUM(BG63:BG64)</f>
        <v>0</v>
      </c>
      <c r="BH62" s="90">
        <f>SUM(BH63:BH64)</f>
        <v>0</v>
      </c>
      <c r="BI62" s="90">
        <f t="shared" ref="BI62" si="237">SUM(BI63:BI64)</f>
        <v>0</v>
      </c>
      <c r="BJ62" s="90">
        <f t="shared" si="224"/>
        <v>0</v>
      </c>
      <c r="BK62" s="90">
        <f t="shared" si="224"/>
        <v>0</v>
      </c>
      <c r="BL62" s="90">
        <f>SUM(BL63:BL64)</f>
        <v>0</v>
      </c>
      <c r="BM62" s="90">
        <f t="shared" ref="BM62" si="238">SUM(BM63:BM64)</f>
        <v>0</v>
      </c>
      <c r="BN62" s="90">
        <f>SUM(BN63:BN64)</f>
        <v>0</v>
      </c>
      <c r="BO62" s="90">
        <f t="shared" ref="BO62" si="239">SUM(BO63:BO64)</f>
        <v>9</v>
      </c>
      <c r="BP62" s="90">
        <f t="shared" si="224"/>
        <v>265573.728</v>
      </c>
      <c r="BQ62" s="91">
        <f t="shared" si="224"/>
        <v>0</v>
      </c>
      <c r="BR62" s="90">
        <f>SUM(BR63:BR64)</f>
        <v>0</v>
      </c>
      <c r="BS62" s="90">
        <f>SUM(BS63:BS64)</f>
        <v>0</v>
      </c>
      <c r="BT62" s="90">
        <f>SUM(BT63:BT64)</f>
        <v>0</v>
      </c>
      <c r="BU62" s="90">
        <f>SUM(BU63:BU64)</f>
        <v>0</v>
      </c>
      <c r="BV62" s="90">
        <f>SUM(BV63:BV64)</f>
        <v>0</v>
      </c>
      <c r="BW62" s="91">
        <f t="shared" ref="BW62" si="240">SUM(BW63:BW64)</f>
        <v>0</v>
      </c>
      <c r="BX62" s="90">
        <f>SUM(BX63:BX64)</f>
        <v>0</v>
      </c>
      <c r="BY62" s="90">
        <f>SUM(BY63:BY64)</f>
        <v>0</v>
      </c>
      <c r="BZ62" s="90">
        <f>SUM(BZ63:BZ64)</f>
        <v>0</v>
      </c>
      <c r="CA62" s="90">
        <f t="shared" ref="CA62:CT62" si="241">SUM(CA63:CA64)</f>
        <v>0</v>
      </c>
      <c r="CB62" s="90">
        <f t="shared" si="241"/>
        <v>0</v>
      </c>
      <c r="CC62" s="90">
        <f t="shared" si="241"/>
        <v>0</v>
      </c>
      <c r="CD62" s="90">
        <f t="shared" si="241"/>
        <v>0</v>
      </c>
      <c r="CE62" s="90">
        <f t="shared" si="241"/>
        <v>0</v>
      </c>
      <c r="CF62" s="90">
        <f t="shared" si="241"/>
        <v>0</v>
      </c>
      <c r="CG62" s="90">
        <f t="shared" si="241"/>
        <v>0</v>
      </c>
      <c r="CH62" s="90">
        <f t="shared" si="241"/>
        <v>0</v>
      </c>
      <c r="CI62" s="91">
        <f t="shared" si="241"/>
        <v>0</v>
      </c>
      <c r="CJ62" s="90">
        <f t="shared" si="241"/>
        <v>0</v>
      </c>
      <c r="CK62" s="90">
        <f t="shared" si="241"/>
        <v>0</v>
      </c>
      <c r="CL62" s="90">
        <f t="shared" si="241"/>
        <v>0</v>
      </c>
      <c r="CM62" s="91">
        <v>0</v>
      </c>
      <c r="CN62" s="90">
        <f t="shared" si="241"/>
        <v>0</v>
      </c>
      <c r="CO62" s="90">
        <f t="shared" si="241"/>
        <v>0</v>
      </c>
      <c r="CP62" s="90">
        <f t="shared" si="241"/>
        <v>0</v>
      </c>
      <c r="CQ62" s="90">
        <f t="shared" si="241"/>
        <v>0</v>
      </c>
      <c r="CR62" s="90">
        <f t="shared" si="241"/>
        <v>0</v>
      </c>
      <c r="CS62" s="90">
        <f t="shared" si="241"/>
        <v>13</v>
      </c>
      <c r="CT62" s="90">
        <f t="shared" si="241"/>
        <v>363934.36800000002</v>
      </c>
      <c r="CU62" s="79"/>
    </row>
    <row r="63" spans="1:99" s="1" customFormat="1" ht="30" x14ac:dyDescent="0.25">
      <c r="A63" s="28"/>
      <c r="B63" s="28">
        <v>35</v>
      </c>
      <c r="C63" s="33" t="s">
        <v>173</v>
      </c>
      <c r="D63" s="34">
        <v>11480</v>
      </c>
      <c r="E63" s="35">
        <v>1.53</v>
      </c>
      <c r="F63" s="36">
        <v>1</v>
      </c>
      <c r="G63" s="34">
        <v>1.4</v>
      </c>
      <c r="H63" s="34">
        <v>1.68</v>
      </c>
      <c r="I63" s="34">
        <v>2.23</v>
      </c>
      <c r="J63" s="37">
        <v>2.57</v>
      </c>
      <c r="K63" s="38">
        <v>0</v>
      </c>
      <c r="L63" s="39">
        <f>SUM(K63*$D63*$E63*$F63*$G63*$L$8)</f>
        <v>0</v>
      </c>
      <c r="M63" s="38">
        <v>0</v>
      </c>
      <c r="N63" s="39">
        <f t="shared" si="45"/>
        <v>0</v>
      </c>
      <c r="O63" s="38">
        <v>0</v>
      </c>
      <c r="P63" s="39">
        <f>SUM(O63*$D63*$E63*$F63*$G63*$P$8)</f>
        <v>0</v>
      </c>
      <c r="Q63" s="40">
        <v>0</v>
      </c>
      <c r="R63" s="39">
        <f>SUM(Q63*$D63*$E63*$F63*$G63*$R$8)</f>
        <v>0</v>
      </c>
      <c r="S63" s="38">
        <v>0</v>
      </c>
      <c r="T63" s="39">
        <f>SUM(S63*$D63*$E63*$F63*$G63*$T$8)</f>
        <v>0</v>
      </c>
      <c r="U63" s="38"/>
      <c r="V63" s="39">
        <f>SUM(U63*$D63*$E63*$F63*$G63*$V$8)</f>
        <v>0</v>
      </c>
      <c r="W63" s="41"/>
      <c r="X63" s="39">
        <f t="shared" si="46"/>
        <v>0</v>
      </c>
      <c r="Y63" s="38">
        <v>0</v>
      </c>
      <c r="Z63" s="39">
        <f>SUM(Y63*$D63*$E63*$F63*$G63*$Z$8)</f>
        <v>0</v>
      </c>
      <c r="AA63" s="38">
        <v>0</v>
      </c>
      <c r="AB63" s="39">
        <f>SUM(AA63*$D63*$E63*$F63*$G63*$AB$8)</f>
        <v>0</v>
      </c>
      <c r="AC63" s="38">
        <v>4</v>
      </c>
      <c r="AD63" s="39">
        <f>SUM(AC63*$D63*$E63*$F63*$G63*$AD$8)</f>
        <v>98360.639999999999</v>
      </c>
      <c r="AE63" s="38">
        <v>0</v>
      </c>
      <c r="AF63" s="39">
        <f>AE63*$D63*$E63*$F63*$H63*$AF$8</f>
        <v>0</v>
      </c>
      <c r="AG63" s="40">
        <v>0</v>
      </c>
      <c r="AH63" s="39">
        <f>AG63*$D63*$E63*$F63*$H63*$AH$8</f>
        <v>0</v>
      </c>
      <c r="AI63" s="41"/>
      <c r="AJ63" s="39">
        <f>SUM(AI63*$D63*$E63*$F63*$G63*$AJ$8)</f>
        <v>0</v>
      </c>
      <c r="AK63" s="38"/>
      <c r="AL63" s="39">
        <f>SUM(AK63*$D63*$E63*$F63*$G63*$AL$8)</f>
        <v>0</v>
      </c>
      <c r="AM63" s="38">
        <v>0</v>
      </c>
      <c r="AN63" s="39">
        <f>SUM(AM63*$D63*$E63*$F63*$G63*$AN$8)</f>
        <v>0</v>
      </c>
      <c r="AO63" s="38">
        <v>0</v>
      </c>
      <c r="AP63" s="39">
        <f>SUM(AO63*$D63*$E63*$F63*$G63*$AP$8)</f>
        <v>0</v>
      </c>
      <c r="AQ63" s="38"/>
      <c r="AR63" s="39">
        <f>SUM(AQ63*$D63*$E63*$F63*$G63*$AR$8)</f>
        <v>0</v>
      </c>
      <c r="AS63" s="38"/>
      <c r="AT63" s="39">
        <f>SUM(AS63*$D63*$E63*$F63*$G63*$AT$8)</f>
        <v>0</v>
      </c>
      <c r="AU63" s="38"/>
      <c r="AV63" s="39">
        <f>SUM(AU63*$D63*$E63*$F63*$G63*$AV$8)</f>
        <v>0</v>
      </c>
      <c r="AW63" s="38">
        <v>0</v>
      </c>
      <c r="AX63" s="39">
        <f>SUM(AW63*$D63*$E63*$F63*$G63*$AX$8)</f>
        <v>0</v>
      </c>
      <c r="AY63" s="38">
        <v>0</v>
      </c>
      <c r="AZ63" s="39">
        <f>SUM(AY63*$D63*$E63*$F63*$G63*$AZ$8)</f>
        <v>0</v>
      </c>
      <c r="BA63" s="38">
        <v>0</v>
      </c>
      <c r="BB63" s="39">
        <f>SUM(BA63*$D63*$E63*$F63*$G63*$BB$8)</f>
        <v>0</v>
      </c>
      <c r="BC63" s="38">
        <v>0</v>
      </c>
      <c r="BD63" s="39">
        <f>SUM(BC63*$D63*$E63*$F63*$G63*$BD$8)</f>
        <v>0</v>
      </c>
      <c r="BE63" s="38">
        <v>0</v>
      </c>
      <c r="BF63" s="39">
        <f>SUM(BE63*$D63*$E63*$F63*$G63*$BF$8)</f>
        <v>0</v>
      </c>
      <c r="BG63" s="38"/>
      <c r="BH63" s="39">
        <f>SUM(BG63*$D63*$E63*$F63*$G63*$BH$8)</f>
        <v>0</v>
      </c>
      <c r="BI63" s="38"/>
      <c r="BJ63" s="39">
        <f>BI63*$D63*$E63*$F63*$H63*$BJ$8</f>
        <v>0</v>
      </c>
      <c r="BK63" s="38">
        <v>0</v>
      </c>
      <c r="BL63" s="39">
        <f>BK63*$D63*$E63*$F63*$H63*$BL$8</f>
        <v>0</v>
      </c>
      <c r="BM63" s="70">
        <v>0</v>
      </c>
      <c r="BN63" s="39">
        <f>BM63*$D63*$E63*$F63*$H63*$BN$8</f>
        <v>0</v>
      </c>
      <c r="BO63" s="43">
        <v>9</v>
      </c>
      <c r="BP63" s="39">
        <f>BO63*$D63*$E63*$F63*$H63*$BP$8</f>
        <v>265573.728</v>
      </c>
      <c r="BQ63" s="40">
        <v>0</v>
      </c>
      <c r="BR63" s="39">
        <f>BQ63*$D63*$E63*$F63*$H63*$BR$8</f>
        <v>0</v>
      </c>
      <c r="BS63" s="38">
        <v>0</v>
      </c>
      <c r="BT63" s="39">
        <f>BS63*$D63*$E63*$F63*$H63*$BT$8</f>
        <v>0</v>
      </c>
      <c r="BU63" s="38">
        <v>0</v>
      </c>
      <c r="BV63" s="39">
        <f>BU63*$D63*$E63*$F63*$H63*$BV$8</f>
        <v>0</v>
      </c>
      <c r="BW63" s="40"/>
      <c r="BX63" s="39">
        <f>BW63*$D63*$E63*$F63*$H63*$BX$8</f>
        <v>0</v>
      </c>
      <c r="BY63" s="38">
        <v>0</v>
      </c>
      <c r="BZ63" s="39">
        <f>BY63*$D63*$E63*$F63*$H63*$BZ$8</f>
        <v>0</v>
      </c>
      <c r="CA63" s="38">
        <v>0</v>
      </c>
      <c r="CB63" s="39">
        <f>CA63*$D63*$E63*$F63*$H63*$CB$8</f>
        <v>0</v>
      </c>
      <c r="CC63" s="38">
        <v>0</v>
      </c>
      <c r="CD63" s="39">
        <f>CC63*$D63*$E63*$F63*$H63*$CD$8</f>
        <v>0</v>
      </c>
      <c r="CE63" s="38">
        <v>0</v>
      </c>
      <c r="CF63" s="39">
        <f>CE63*$D63*$E63*$F63*$H63*$CF$8</f>
        <v>0</v>
      </c>
      <c r="CG63" s="38"/>
      <c r="CH63" s="39">
        <f>CG63*$D63*$E63*$F63*$H63*$CH$8</f>
        <v>0</v>
      </c>
      <c r="CI63" s="40"/>
      <c r="CJ63" s="39">
        <f>CI63*$D63*$E63*$F63*$H63*$CJ$8</f>
        <v>0</v>
      </c>
      <c r="CK63" s="38">
        <v>0</v>
      </c>
      <c r="CL63" s="39">
        <f>CK63*$D63*$E63*$F63*$H63*$CL$8</f>
        <v>0</v>
      </c>
      <c r="CM63" s="40">
        <v>0</v>
      </c>
      <c r="CN63" s="39">
        <f>CM63*$D63*$E63*$F63*$I63*$CN$8</f>
        <v>0</v>
      </c>
      <c r="CO63" s="38">
        <v>0</v>
      </c>
      <c r="CP63" s="39">
        <f>CO63*$D63*$E63*$F63*$J63*$CP$8</f>
        <v>0</v>
      </c>
      <c r="CQ63" s="39"/>
      <c r="CR63" s="39">
        <f>CQ63*D63*E63*F63</f>
        <v>0</v>
      </c>
      <c r="CS63" s="44">
        <f>SUM(M63+K63+W63+O63+Q63+Y63+U63+S63+AA63+AE63+AC63+AG63+AI63+AM63+BI63+BO63+AK63+AW63+AY63+CA63+CC63+BY63+CE63+CG63+BS63+BU63+AO63+AQ63+AS63+AU63+BK63+BM63+BQ63+BA63+BC63+BE63+BG63+BW63+CI63+CK63+CM63+CO63+CQ63)</f>
        <v>13</v>
      </c>
      <c r="CT63" s="44">
        <f>SUM(N63+L63+X63+P63+R63+Z63+V63+T63+AB63+AF63+AD63+AH63+AJ63+AN63+BJ63+BP63+AL63+AX63+AZ63+CB63+CD63+BZ63+CF63+CH63+BT63+BV63+AP63+AR63+AT63+AV63+BL63+BN63+BR63+BB63+BD63+BF63+BH63+BX63+CJ63+CL63+CN63+CP63+CR63)</f>
        <v>363934.36800000002</v>
      </c>
      <c r="CU63" s="79">
        <f t="shared" si="44"/>
        <v>13</v>
      </c>
    </row>
    <row r="64" spans="1:99" s="1" customFormat="1" ht="30" x14ac:dyDescent="0.25">
      <c r="A64" s="28"/>
      <c r="B64" s="28">
        <v>36</v>
      </c>
      <c r="C64" s="33" t="s">
        <v>174</v>
      </c>
      <c r="D64" s="34">
        <v>11480</v>
      </c>
      <c r="E64" s="35">
        <v>3.17</v>
      </c>
      <c r="F64" s="36">
        <v>1</v>
      </c>
      <c r="G64" s="34">
        <v>1.4</v>
      </c>
      <c r="H64" s="34">
        <v>1.68</v>
      </c>
      <c r="I64" s="34">
        <v>2.23</v>
      </c>
      <c r="J64" s="37">
        <v>2.57</v>
      </c>
      <c r="K64" s="38"/>
      <c r="L64" s="39">
        <f>SUM(K64*$D64*$E64*$F64*$G64*$L$8)</f>
        <v>0</v>
      </c>
      <c r="M64" s="38">
        <v>0</v>
      </c>
      <c r="N64" s="39">
        <f t="shared" si="45"/>
        <v>0</v>
      </c>
      <c r="O64" s="38">
        <v>0</v>
      </c>
      <c r="P64" s="39">
        <f>SUM(O64*$D64*$E64*$F64*$G64*$P$8)</f>
        <v>0</v>
      </c>
      <c r="Q64" s="40">
        <v>0</v>
      </c>
      <c r="R64" s="39">
        <f>SUM(Q64*$D64*$E64*$F64*$G64*$R$8)</f>
        <v>0</v>
      </c>
      <c r="S64" s="38">
        <v>0</v>
      </c>
      <c r="T64" s="39">
        <f>SUM(S64*$D64*$E64*$F64*$G64*$T$8)</f>
        <v>0</v>
      </c>
      <c r="U64" s="38"/>
      <c r="V64" s="39">
        <f>SUM(U64*$D64*$E64*$F64*$G64*$V$8)</f>
        <v>0</v>
      </c>
      <c r="W64" s="41"/>
      <c r="X64" s="39">
        <f t="shared" si="46"/>
        <v>0</v>
      </c>
      <c r="Y64" s="38">
        <v>0</v>
      </c>
      <c r="Z64" s="39">
        <f>SUM(Y64*$D64*$E64*$F64*$G64*$Z$8)</f>
        <v>0</v>
      </c>
      <c r="AA64" s="38">
        <v>0</v>
      </c>
      <c r="AB64" s="39">
        <f>SUM(AA64*$D64*$E64*$F64*$G64*$AB$8)</f>
        <v>0</v>
      </c>
      <c r="AC64" s="38"/>
      <c r="AD64" s="39">
        <f>SUM(AC64*$D64*$E64*$F64*$G64*$AD$8)</f>
        <v>0</v>
      </c>
      <c r="AE64" s="38">
        <v>0</v>
      </c>
      <c r="AF64" s="39">
        <f>AE64*$D64*$E64*$F64*$H64*$AF$8</f>
        <v>0</v>
      </c>
      <c r="AG64" s="40">
        <v>0</v>
      </c>
      <c r="AH64" s="39">
        <f>AG64*$D64*$E64*$F64*$H64*$AH$8</f>
        <v>0</v>
      </c>
      <c r="AI64" s="41"/>
      <c r="AJ64" s="39">
        <f>SUM(AI64*$D64*$E64*$F64*$G64*$AJ$8)</f>
        <v>0</v>
      </c>
      <c r="AK64" s="38"/>
      <c r="AL64" s="39">
        <f>SUM(AK64*$D64*$E64*$F64*$G64*$AL$8)</f>
        <v>0</v>
      </c>
      <c r="AM64" s="38">
        <v>0</v>
      </c>
      <c r="AN64" s="39">
        <f>SUM(AM64*$D64*$E64*$F64*$G64*$AN$8)</f>
        <v>0</v>
      </c>
      <c r="AO64" s="38">
        <v>0</v>
      </c>
      <c r="AP64" s="39">
        <f>SUM(AO64*$D64*$E64*$F64*$G64*$AP$8)</f>
        <v>0</v>
      </c>
      <c r="AQ64" s="38"/>
      <c r="AR64" s="39">
        <f>SUM(AQ64*$D64*$E64*$F64*$G64*$AR$8)</f>
        <v>0</v>
      </c>
      <c r="AS64" s="38"/>
      <c r="AT64" s="39">
        <f>SUM(AS64*$D64*$E64*$F64*$G64*$AT$8)</f>
        <v>0</v>
      </c>
      <c r="AU64" s="38"/>
      <c r="AV64" s="39">
        <f>SUM(AU64*$D64*$E64*$F64*$G64*$AV$8)</f>
        <v>0</v>
      </c>
      <c r="AW64" s="38">
        <v>0</v>
      </c>
      <c r="AX64" s="39">
        <f>SUM(AW64*$D64*$E64*$F64*$G64*$AX$8)</f>
        <v>0</v>
      </c>
      <c r="AY64" s="38">
        <v>0</v>
      </c>
      <c r="AZ64" s="39">
        <f>SUM(AY64*$D64*$E64*$F64*$G64*$AZ$8)</f>
        <v>0</v>
      </c>
      <c r="BA64" s="38">
        <v>0</v>
      </c>
      <c r="BB64" s="39">
        <f>SUM(BA64*$D64*$E64*$F64*$G64*$BB$8)</f>
        <v>0</v>
      </c>
      <c r="BC64" s="38">
        <v>0</v>
      </c>
      <c r="BD64" s="39">
        <f>SUM(BC64*$D64*$E64*$F64*$G64*$BD$8)</f>
        <v>0</v>
      </c>
      <c r="BE64" s="38">
        <v>0</v>
      </c>
      <c r="BF64" s="39">
        <f>SUM(BE64*$D64*$E64*$F64*$G64*$BF$8)</f>
        <v>0</v>
      </c>
      <c r="BG64" s="38"/>
      <c r="BH64" s="39">
        <f>SUM(BG64*$D64*$E64*$F64*$G64*$BH$8)</f>
        <v>0</v>
      </c>
      <c r="BI64" s="43"/>
      <c r="BJ64" s="39">
        <f>BI64*$D64*$E64*$F64*$H64*$BJ$8</f>
        <v>0</v>
      </c>
      <c r="BK64" s="38">
        <v>0</v>
      </c>
      <c r="BL64" s="39">
        <f>BK64*$D64*$E64*$F64*$H64*$BL$8</f>
        <v>0</v>
      </c>
      <c r="BM64" s="70">
        <v>0</v>
      </c>
      <c r="BN64" s="39">
        <f>BM64*$D64*$E64*$F64*$H64*$BN$8</f>
        <v>0</v>
      </c>
      <c r="BO64" s="38">
        <v>0</v>
      </c>
      <c r="BP64" s="39">
        <f>BO64*$D64*$E64*$F64*$H64*$BP$8</f>
        <v>0</v>
      </c>
      <c r="BQ64" s="40">
        <v>0</v>
      </c>
      <c r="BR64" s="39">
        <f>BQ64*$D64*$E64*$F64*$H64*$BR$8</f>
        <v>0</v>
      </c>
      <c r="BS64" s="38">
        <v>0</v>
      </c>
      <c r="BT64" s="39">
        <f>BS64*$D64*$E64*$F64*$H64*$BT$8</f>
        <v>0</v>
      </c>
      <c r="BU64" s="38"/>
      <c r="BV64" s="39">
        <f>BU64*$D64*$E64*$F64*$H64*$BV$8</f>
        <v>0</v>
      </c>
      <c r="BW64" s="40"/>
      <c r="BX64" s="39">
        <f>BW64*$D64*$E64*$F64*$H64*$BX$8</f>
        <v>0</v>
      </c>
      <c r="BY64" s="38">
        <v>0</v>
      </c>
      <c r="BZ64" s="39">
        <f>BY64*$D64*$E64*$F64*$H64*$BZ$8</f>
        <v>0</v>
      </c>
      <c r="CA64" s="38">
        <v>0</v>
      </c>
      <c r="CB64" s="39">
        <f>CA64*$D64*$E64*$F64*$H64*$CB$8</f>
        <v>0</v>
      </c>
      <c r="CC64" s="38">
        <v>0</v>
      </c>
      <c r="CD64" s="39">
        <f>CC64*$D64*$E64*$F64*$H64*$CD$8</f>
        <v>0</v>
      </c>
      <c r="CE64" s="38">
        <v>0</v>
      </c>
      <c r="CF64" s="39">
        <f>CE64*$D64*$E64*$F64*$H64*$CF$8</f>
        <v>0</v>
      </c>
      <c r="CG64" s="38"/>
      <c r="CH64" s="39">
        <f>CG64*$D64*$E64*$F64*$H64*$CH$8</f>
        <v>0</v>
      </c>
      <c r="CI64" s="40"/>
      <c r="CJ64" s="39">
        <f>CI64*$D64*$E64*$F64*$H64*$CJ$8</f>
        <v>0</v>
      </c>
      <c r="CK64" s="38">
        <v>0</v>
      </c>
      <c r="CL64" s="39">
        <f>CK64*$D64*$E64*$F64*$H64*$CL$8</f>
        <v>0</v>
      </c>
      <c r="CM64" s="40">
        <v>0</v>
      </c>
      <c r="CN64" s="39">
        <f>CM64*$D64*$E64*$F64*$I64*$CN$8</f>
        <v>0</v>
      </c>
      <c r="CO64" s="38">
        <v>0</v>
      </c>
      <c r="CP64" s="39">
        <f>CO64*$D64*$E64*$F64*$J64*$CP$8</f>
        <v>0</v>
      </c>
      <c r="CQ64" s="39"/>
      <c r="CR64" s="39">
        <f>CQ64*D64*E64*F64</f>
        <v>0</v>
      </c>
      <c r="CS64" s="44">
        <f>SUM(M64+K64+W64+O64+Q64+Y64+U64+S64+AA64+AE64+AC64+AG64+AI64+AM64+BI64+BO64+AK64+AW64+AY64+CA64+CC64+BY64+CE64+CG64+BS64+BU64+AO64+AQ64+AS64+AU64+BK64+BM64+BQ64+BA64+BC64+BE64+BG64+BW64+CI64+CK64+CM64+CO64+CQ64)</f>
        <v>0</v>
      </c>
      <c r="CT64" s="44">
        <f>SUM(N64+L64+X64+P64+R64+Z64+V64+T64+AB64+AF64+AD64+AH64+AJ64+AN64+BJ64+BP64+AL64+AX64+AZ64+CB64+CD64+BZ64+CF64+CH64+BT64+BV64+AP64+AR64+AT64+AV64+BL64+BN64+BR64+BB64+BD64+BF64+BH64+BX64+CJ64+CL64+CN64+CP64+CR64)</f>
        <v>0</v>
      </c>
      <c r="CU64" s="79">
        <f t="shared" si="44"/>
        <v>0</v>
      </c>
    </row>
    <row r="65" spans="1:99" s="100" customFormat="1" x14ac:dyDescent="0.25">
      <c r="A65" s="142">
        <v>15</v>
      </c>
      <c r="B65" s="142"/>
      <c r="C65" s="128" t="s">
        <v>175</v>
      </c>
      <c r="D65" s="136">
        <v>11480</v>
      </c>
      <c r="E65" s="140">
        <v>1.05</v>
      </c>
      <c r="F65" s="130">
        <v>1</v>
      </c>
      <c r="G65" s="143">
        <v>1.4</v>
      </c>
      <c r="H65" s="113">
        <v>1.68</v>
      </c>
      <c r="I65" s="113">
        <v>2.23</v>
      </c>
      <c r="J65" s="37">
        <v>2.57</v>
      </c>
      <c r="K65" s="90">
        <f>SUM(K66:K67)</f>
        <v>10</v>
      </c>
      <c r="L65" s="90">
        <f>SUM(L66:L67)</f>
        <v>157505.59999999998</v>
      </c>
      <c r="M65" s="90">
        <f>SUM(M66:M67)</f>
        <v>0</v>
      </c>
      <c r="N65" s="90">
        <f t="shared" ref="N65:CH65" si="242">SUM(N66:N67)</f>
        <v>0</v>
      </c>
      <c r="O65" s="90">
        <f t="shared" si="242"/>
        <v>433</v>
      </c>
      <c r="P65" s="90">
        <f t="shared" si="242"/>
        <v>6819992.4799999995</v>
      </c>
      <c r="Q65" s="91">
        <f t="shared" si="242"/>
        <v>0</v>
      </c>
      <c r="R65" s="90">
        <f t="shared" si="242"/>
        <v>0</v>
      </c>
      <c r="S65" s="90">
        <f t="shared" si="242"/>
        <v>0</v>
      </c>
      <c r="T65" s="90">
        <f t="shared" si="242"/>
        <v>0</v>
      </c>
      <c r="U65" s="90">
        <f t="shared" si="242"/>
        <v>0</v>
      </c>
      <c r="V65" s="90">
        <f t="shared" si="242"/>
        <v>0</v>
      </c>
      <c r="W65" s="90">
        <f t="shared" si="242"/>
        <v>0</v>
      </c>
      <c r="X65" s="90">
        <f t="shared" si="242"/>
        <v>0</v>
      </c>
      <c r="Y65" s="90">
        <f t="shared" si="242"/>
        <v>60</v>
      </c>
      <c r="Z65" s="90">
        <f t="shared" si="242"/>
        <v>945033.6</v>
      </c>
      <c r="AA65" s="90">
        <f t="shared" si="242"/>
        <v>0</v>
      </c>
      <c r="AB65" s="90">
        <f t="shared" si="242"/>
        <v>0</v>
      </c>
      <c r="AC65" s="141">
        <f>SUM(AC66:AC67)</f>
        <v>0</v>
      </c>
      <c r="AD65" s="141">
        <f>SUM(AD66:AD67)</f>
        <v>0</v>
      </c>
      <c r="AE65" s="90">
        <f t="shared" si="242"/>
        <v>0</v>
      </c>
      <c r="AF65" s="90">
        <f t="shared" si="242"/>
        <v>0</v>
      </c>
      <c r="AG65" s="91">
        <f t="shared" si="242"/>
        <v>15</v>
      </c>
      <c r="AH65" s="90">
        <f t="shared" si="242"/>
        <v>283510.08</v>
      </c>
      <c r="AI65" s="90">
        <f t="shared" si="242"/>
        <v>59</v>
      </c>
      <c r="AJ65" s="90">
        <f t="shared" si="242"/>
        <v>929283.03999999992</v>
      </c>
      <c r="AK65" s="90">
        <f>SUM(AK66:AK67)</f>
        <v>0</v>
      </c>
      <c r="AL65" s="90">
        <f>SUM(AL66:AL67)</f>
        <v>0</v>
      </c>
      <c r="AM65" s="141">
        <f t="shared" si="242"/>
        <v>0</v>
      </c>
      <c r="AN65" s="141">
        <f t="shared" si="242"/>
        <v>0</v>
      </c>
      <c r="AO65" s="90">
        <f t="shared" si="242"/>
        <v>0</v>
      </c>
      <c r="AP65" s="90">
        <f t="shared" si="242"/>
        <v>0</v>
      </c>
      <c r="AQ65" s="90">
        <f t="shared" si="242"/>
        <v>80</v>
      </c>
      <c r="AR65" s="90">
        <f t="shared" si="242"/>
        <v>1260044.7999999998</v>
      </c>
      <c r="AS65" s="90">
        <f t="shared" si="242"/>
        <v>0</v>
      </c>
      <c r="AT65" s="90">
        <f t="shared" si="242"/>
        <v>0</v>
      </c>
      <c r="AU65" s="90">
        <f t="shared" si="242"/>
        <v>0</v>
      </c>
      <c r="AV65" s="90">
        <f t="shared" si="242"/>
        <v>0</v>
      </c>
      <c r="AW65" s="90">
        <f t="shared" si="242"/>
        <v>12</v>
      </c>
      <c r="AX65" s="90">
        <f t="shared" si="242"/>
        <v>189006.71999999997</v>
      </c>
      <c r="AY65" s="90">
        <f t="shared" si="242"/>
        <v>16</v>
      </c>
      <c r="AZ65" s="90">
        <f t="shared" si="242"/>
        <v>252008.95999999996</v>
      </c>
      <c r="BA65" s="90">
        <f t="shared" si="242"/>
        <v>1</v>
      </c>
      <c r="BB65" s="90">
        <f t="shared" si="242"/>
        <v>15750.559999999998</v>
      </c>
      <c r="BC65" s="90">
        <f t="shared" si="242"/>
        <v>0</v>
      </c>
      <c r="BD65" s="90">
        <f t="shared" si="242"/>
        <v>0</v>
      </c>
      <c r="BE65" s="90">
        <f t="shared" si="242"/>
        <v>0</v>
      </c>
      <c r="BF65" s="90">
        <f t="shared" si="242"/>
        <v>0</v>
      </c>
      <c r="BG65" s="90">
        <f t="shared" si="242"/>
        <v>121</v>
      </c>
      <c r="BH65" s="90">
        <f t="shared" si="242"/>
        <v>1905817.7599999998</v>
      </c>
      <c r="BI65" s="90">
        <f t="shared" si="242"/>
        <v>0</v>
      </c>
      <c r="BJ65" s="90">
        <f t="shared" si="242"/>
        <v>0</v>
      </c>
      <c r="BK65" s="90">
        <f>SUM(BK66:BK67)</f>
        <v>0</v>
      </c>
      <c r="BL65" s="90">
        <f>SUM(BL66:BL67)</f>
        <v>0</v>
      </c>
      <c r="BM65" s="90">
        <f>SUM(BM66:BM67)</f>
        <v>0</v>
      </c>
      <c r="BN65" s="90">
        <f>SUM(BN66:BN67)</f>
        <v>0</v>
      </c>
      <c r="BO65" s="90">
        <f t="shared" si="242"/>
        <v>0</v>
      </c>
      <c r="BP65" s="90">
        <f t="shared" si="242"/>
        <v>0</v>
      </c>
      <c r="BQ65" s="91">
        <f t="shared" si="242"/>
        <v>40</v>
      </c>
      <c r="BR65" s="90">
        <f t="shared" si="242"/>
        <v>756026.88</v>
      </c>
      <c r="BS65" s="90">
        <f t="shared" si="242"/>
        <v>7</v>
      </c>
      <c r="BT65" s="90">
        <f t="shared" si="242"/>
        <v>132304.704</v>
      </c>
      <c r="BU65" s="90">
        <f t="shared" si="242"/>
        <v>95</v>
      </c>
      <c r="BV65" s="90">
        <f t="shared" si="242"/>
        <v>1795563.8399999999</v>
      </c>
      <c r="BW65" s="91">
        <f t="shared" si="242"/>
        <v>0</v>
      </c>
      <c r="BX65" s="90">
        <f t="shared" si="242"/>
        <v>0</v>
      </c>
      <c r="BY65" s="90">
        <f t="shared" si="242"/>
        <v>90</v>
      </c>
      <c r="BZ65" s="90">
        <f t="shared" si="242"/>
        <v>1701060.48</v>
      </c>
      <c r="CA65" s="90">
        <f t="shared" si="242"/>
        <v>0</v>
      </c>
      <c r="CB65" s="90">
        <f t="shared" si="242"/>
        <v>0</v>
      </c>
      <c r="CC65" s="90">
        <f t="shared" si="242"/>
        <v>11</v>
      </c>
      <c r="CD65" s="90">
        <f t="shared" si="242"/>
        <v>207907.39199999999</v>
      </c>
      <c r="CE65" s="90">
        <f t="shared" si="242"/>
        <v>12</v>
      </c>
      <c r="CF65" s="90">
        <f t="shared" si="242"/>
        <v>226808.06399999998</v>
      </c>
      <c r="CG65" s="90">
        <f t="shared" si="242"/>
        <v>3</v>
      </c>
      <c r="CH65" s="90">
        <f t="shared" si="242"/>
        <v>56702.015999999996</v>
      </c>
      <c r="CI65" s="91">
        <f t="shared" ref="CI65:CT65" si="243">SUM(CI66:CI67)</f>
        <v>10</v>
      </c>
      <c r="CJ65" s="90">
        <f t="shared" si="243"/>
        <v>189006.72</v>
      </c>
      <c r="CK65" s="90">
        <f t="shared" si="243"/>
        <v>1</v>
      </c>
      <c r="CL65" s="90">
        <f t="shared" si="243"/>
        <v>18900.671999999999</v>
      </c>
      <c r="CM65" s="91">
        <v>10</v>
      </c>
      <c r="CN65" s="90">
        <f t="shared" si="243"/>
        <v>250883.91999999998</v>
      </c>
      <c r="CO65" s="90">
        <f t="shared" si="243"/>
        <v>5</v>
      </c>
      <c r="CP65" s="90">
        <f t="shared" si="243"/>
        <v>144567.63999999998</v>
      </c>
      <c r="CQ65" s="90">
        <f t="shared" si="243"/>
        <v>0</v>
      </c>
      <c r="CR65" s="90">
        <f t="shared" si="243"/>
        <v>0</v>
      </c>
      <c r="CS65" s="90">
        <f t="shared" si="243"/>
        <v>1091</v>
      </c>
      <c r="CT65" s="90">
        <f t="shared" si="243"/>
        <v>18237685.928000003</v>
      </c>
      <c r="CU65" s="79"/>
    </row>
    <row r="66" spans="1:99" s="1" customFormat="1" ht="30" x14ac:dyDescent="0.25">
      <c r="A66" s="28"/>
      <c r="B66" s="28">
        <v>37</v>
      </c>
      <c r="C66" s="58" t="s">
        <v>176</v>
      </c>
      <c r="D66" s="34">
        <v>11480</v>
      </c>
      <c r="E66" s="35">
        <v>0.98</v>
      </c>
      <c r="F66" s="36">
        <v>1</v>
      </c>
      <c r="G66" s="34">
        <v>1.4</v>
      </c>
      <c r="H66" s="34">
        <v>1.68</v>
      </c>
      <c r="I66" s="34">
        <v>2.23</v>
      </c>
      <c r="J66" s="37">
        <v>2.57</v>
      </c>
      <c r="K66" s="38">
        <v>10</v>
      </c>
      <c r="L66" s="39">
        <f>SUM(K66*$D66*$E66*$F66*$G66*$L$8)</f>
        <v>157505.59999999998</v>
      </c>
      <c r="M66" s="38"/>
      <c r="N66" s="39">
        <f t="shared" si="45"/>
        <v>0</v>
      </c>
      <c r="O66" s="38">
        <v>433</v>
      </c>
      <c r="P66" s="39">
        <f>SUM(O66*$D66*$E66*$F66*$G66*$P$8)</f>
        <v>6819992.4799999995</v>
      </c>
      <c r="Q66" s="40"/>
      <c r="R66" s="39">
        <f>SUM(Q66*$D66*$E66*$F66*$G66*$R$8)</f>
        <v>0</v>
      </c>
      <c r="S66" s="38"/>
      <c r="T66" s="39">
        <f>SUM(S66*$D66*$E66*$F66*$G66*$T$8)</f>
        <v>0</v>
      </c>
      <c r="U66" s="38"/>
      <c r="V66" s="39">
        <f>SUM(U66*$D66*$E66*$F66*$G66*$V$8)</f>
        <v>0</v>
      </c>
      <c r="W66" s="41"/>
      <c r="X66" s="39">
        <f t="shared" si="46"/>
        <v>0</v>
      </c>
      <c r="Y66" s="38">
        <v>60</v>
      </c>
      <c r="Z66" s="39">
        <f>SUM(Y66*$D66*$E66*$F66*$G66*$Z$8)</f>
        <v>945033.6</v>
      </c>
      <c r="AA66" s="38"/>
      <c r="AB66" s="39">
        <f>SUM(AA66*$D66*$E66*$F66*$G66*$AB$8)</f>
        <v>0</v>
      </c>
      <c r="AC66" s="38"/>
      <c r="AD66" s="39">
        <f>SUM(AC66*$D66*$E66*$F66*$G66*$AD$8)</f>
        <v>0</v>
      </c>
      <c r="AE66" s="38"/>
      <c r="AF66" s="39">
        <f>AE66*$D66*$E66*$F66*$H66*$AF$8</f>
        <v>0</v>
      </c>
      <c r="AG66" s="42">
        <v>15</v>
      </c>
      <c r="AH66" s="39">
        <f>AG66*$D66*$E66*$F66*$H66*$AH$8</f>
        <v>283510.08</v>
      </c>
      <c r="AI66" s="41">
        <v>59</v>
      </c>
      <c r="AJ66" s="39">
        <f>SUM(AI66*$D66*$E66*$F66*$G66*$AJ$8)</f>
        <v>929283.03999999992</v>
      </c>
      <c r="AK66" s="38"/>
      <c r="AL66" s="39">
        <f>SUM(AK66*$D66*$E66*$F66*$G66*$AL$8)</f>
        <v>0</v>
      </c>
      <c r="AM66" s="38"/>
      <c r="AN66" s="39">
        <f>SUM(AM66*$D66*$E66*$F66*$G66*$AN$8)</f>
        <v>0</v>
      </c>
      <c r="AO66" s="38"/>
      <c r="AP66" s="39">
        <f>SUM(AO66*$D66*$E66*$F66*$G66*$AP$8)</f>
        <v>0</v>
      </c>
      <c r="AQ66" s="38">
        <v>80</v>
      </c>
      <c r="AR66" s="39">
        <f>SUM(AQ66*$D66*$E66*$F66*$G66*$AR$8)</f>
        <v>1260044.7999999998</v>
      </c>
      <c r="AS66" s="38"/>
      <c r="AT66" s="39">
        <f>SUM(AS66*$D66*$E66*$F66*$G66*$AT$8)</f>
        <v>0</v>
      </c>
      <c r="AU66" s="38"/>
      <c r="AV66" s="39">
        <f>SUM(AU66*$D66*$E66*$F66*$G66*$AV$8)</f>
        <v>0</v>
      </c>
      <c r="AW66" s="38">
        <v>12</v>
      </c>
      <c r="AX66" s="39">
        <f>SUM(AW66*$D66*$E66*$F66*$G66*$AX$8)</f>
        <v>189006.71999999997</v>
      </c>
      <c r="AY66" s="38">
        <v>16</v>
      </c>
      <c r="AZ66" s="39">
        <f>SUM(AY66*$D66*$E66*$F66*$G66*$AZ$8)</f>
        <v>252008.95999999996</v>
      </c>
      <c r="BA66" s="38">
        <v>1</v>
      </c>
      <c r="BB66" s="39">
        <f>SUM(BA66*$D66*$E66*$F66*$G66*$BB$8)</f>
        <v>15750.559999999998</v>
      </c>
      <c r="BC66" s="38"/>
      <c r="BD66" s="39">
        <f>SUM(BC66*$D66*$E66*$F66*$G66*$BD$8)</f>
        <v>0</v>
      </c>
      <c r="BE66" s="38"/>
      <c r="BF66" s="39">
        <f>SUM(BE66*$D66*$E66*$F66*$G66*$BF$8)</f>
        <v>0</v>
      </c>
      <c r="BG66" s="38">
        <v>121</v>
      </c>
      <c r="BH66" s="39">
        <f>SUM(BG66*$D66*$E66*$F66*$G66*$BH$8)</f>
        <v>1905817.7599999998</v>
      </c>
      <c r="BI66" s="38"/>
      <c r="BJ66" s="39">
        <f>BI66*$D66*$E66*$F66*$H66*$BJ$8</f>
        <v>0</v>
      </c>
      <c r="BK66" s="38"/>
      <c r="BL66" s="39">
        <f>BK66*$D66*$E66*$F66*$H66*$BL$8</f>
        <v>0</v>
      </c>
      <c r="BM66" s="70"/>
      <c r="BN66" s="39">
        <f>BM66*$D66*$E66*$F66*$H66*$BN$8</f>
        <v>0</v>
      </c>
      <c r="BO66" s="38"/>
      <c r="BP66" s="39">
        <f>BO66*$D66*$E66*$F66*$H66*$BP$8</f>
        <v>0</v>
      </c>
      <c r="BQ66" s="42">
        <v>40</v>
      </c>
      <c r="BR66" s="39">
        <f>BQ66*$D66*$E66*$F66*$H66*$BR$8</f>
        <v>756026.88</v>
      </c>
      <c r="BS66" s="43">
        <v>7</v>
      </c>
      <c r="BT66" s="39">
        <f>BS66*$D66*$E66*$F66*$H66*$BT$8</f>
        <v>132304.704</v>
      </c>
      <c r="BU66" s="38">
        <v>95</v>
      </c>
      <c r="BV66" s="39">
        <f>BU66*$D66*$E66*$F66*$H66*$BV$8</f>
        <v>1795563.8399999999</v>
      </c>
      <c r="BW66" s="42"/>
      <c r="BX66" s="39">
        <f>BW66*$D66*$E66*$F66*$H66*$BX$8</f>
        <v>0</v>
      </c>
      <c r="BY66" s="43">
        <v>90</v>
      </c>
      <c r="BZ66" s="39">
        <f>BY66*$D66*$E66*$F66*$H66*$BZ$8</f>
        <v>1701060.48</v>
      </c>
      <c r="CA66" s="38"/>
      <c r="CB66" s="39">
        <f>CA66*$D66*$E66*$F66*$H66*$CB$8</f>
        <v>0</v>
      </c>
      <c r="CC66" s="38">
        <v>11</v>
      </c>
      <c r="CD66" s="39">
        <f>CC66*$D66*$E66*$F66*$H66*$CD$8</f>
        <v>207907.39199999999</v>
      </c>
      <c r="CE66" s="43">
        <v>12</v>
      </c>
      <c r="CF66" s="39">
        <f>CE66*$D66*$E66*$F66*$H66*$CF$8</f>
        <v>226808.06399999998</v>
      </c>
      <c r="CG66" s="43">
        <v>3</v>
      </c>
      <c r="CH66" s="39">
        <f>CG66*$D66*$E66*$F66*$H66*$CH$8</f>
        <v>56702.015999999996</v>
      </c>
      <c r="CI66" s="40">
        <v>10</v>
      </c>
      <c r="CJ66" s="39">
        <f>CI66*$D66*$E66*$F66*$H66*$CJ$8</f>
        <v>189006.72</v>
      </c>
      <c r="CK66" s="38">
        <v>1</v>
      </c>
      <c r="CL66" s="39">
        <f>CK66*$D66*$E66*$F66*$H66*$CL$8</f>
        <v>18900.671999999999</v>
      </c>
      <c r="CM66" s="42">
        <v>10</v>
      </c>
      <c r="CN66" s="39">
        <f>CM66*$D66*$E66*$F66*$I66*$CN$8</f>
        <v>250883.91999999998</v>
      </c>
      <c r="CO66" s="43">
        <v>5</v>
      </c>
      <c r="CP66" s="39">
        <f>CO66*$D66*$E66*$F66*$J66*$CP$8</f>
        <v>144567.63999999998</v>
      </c>
      <c r="CQ66" s="39"/>
      <c r="CR66" s="39">
        <f>CQ66*D66*E66*F66</f>
        <v>0</v>
      </c>
      <c r="CS66" s="44">
        <f>SUM(M66+K66+W66+O66+Q66+Y66+U66+S66+AA66+AE66+AC66+AG66+AI66+AM66+BI66+BO66+AK66+AW66+AY66+CA66+CC66+BY66+CE66+CG66+BS66+BU66+AO66+AQ66+AS66+AU66+BK66+BM66+BQ66+BA66+BC66+BE66+BG66+BW66+CI66+CK66+CM66+CO66+CQ66)</f>
        <v>1091</v>
      </c>
      <c r="CT66" s="44">
        <f>SUM(N66+L66+X66+P66+R66+Z66+V66+T66+AB66+AF66+AD66+AH66+AJ66+AN66+BJ66+BP66+AL66+AX66+AZ66+CB66+CD66+BZ66+CF66+CH66+BT66+BV66+AP66+AR66+AT66+AV66+BL66+BN66+BR66+BB66+BD66+BF66+BH66+BX66+CJ66+CL66+CN66+CP66+CR66)</f>
        <v>18237685.928000003</v>
      </c>
      <c r="CU66" s="79">
        <f t="shared" si="44"/>
        <v>1091</v>
      </c>
    </row>
    <row r="67" spans="1:99" s="1" customFormat="1" ht="45" x14ac:dyDescent="0.25">
      <c r="A67" s="28"/>
      <c r="B67" s="28">
        <v>38</v>
      </c>
      <c r="C67" s="58" t="s">
        <v>177</v>
      </c>
      <c r="D67" s="34">
        <v>11480</v>
      </c>
      <c r="E67" s="35">
        <v>2.79</v>
      </c>
      <c r="F67" s="36">
        <v>1</v>
      </c>
      <c r="G67" s="34">
        <v>1.4</v>
      </c>
      <c r="H67" s="34">
        <v>1.68</v>
      </c>
      <c r="I67" s="34">
        <v>2.23</v>
      </c>
      <c r="J67" s="37">
        <v>2.57</v>
      </c>
      <c r="K67" s="38"/>
      <c r="L67" s="39">
        <f>SUM(K67*$D67*$E67*$F67*$G67*$L$8)</f>
        <v>0</v>
      </c>
      <c r="M67" s="38"/>
      <c r="N67" s="39">
        <f t="shared" si="45"/>
        <v>0</v>
      </c>
      <c r="O67" s="38"/>
      <c r="P67" s="39">
        <f>SUM(O67*$D67*$E67*$F67*$G67*$P$8)</f>
        <v>0</v>
      </c>
      <c r="Q67" s="40"/>
      <c r="R67" s="39">
        <f>SUM(Q67*$D67*$E67*$F67*$G67*$R$8)</f>
        <v>0</v>
      </c>
      <c r="S67" s="38"/>
      <c r="T67" s="39">
        <f>SUM(S67*$D67*$E67*$F67*$G67*$T$8)</f>
        <v>0</v>
      </c>
      <c r="U67" s="38"/>
      <c r="V67" s="39">
        <f>SUM(U67*$D67*$E67*$F67*$G67*$V$8)</f>
        <v>0</v>
      </c>
      <c r="W67" s="41"/>
      <c r="X67" s="39">
        <f t="shared" si="46"/>
        <v>0</v>
      </c>
      <c r="Y67" s="38"/>
      <c r="Z67" s="39">
        <f>SUM(Y67*$D67*$E67*$F67*$G67*$Z$8)</f>
        <v>0</v>
      </c>
      <c r="AA67" s="38"/>
      <c r="AB67" s="39">
        <f>SUM(AA67*$D67*$E67*$F67*$G67*$AB$8)</f>
        <v>0</v>
      </c>
      <c r="AC67" s="38"/>
      <c r="AD67" s="39">
        <f>SUM(AC67*$D67*$E67*$F67*$G67*$AD$8)</f>
        <v>0</v>
      </c>
      <c r="AE67" s="38"/>
      <c r="AF67" s="39">
        <f>AE67*$D67*$E67*$F67*$H67*$AF$8</f>
        <v>0</v>
      </c>
      <c r="AG67" s="40"/>
      <c r="AH67" s="39">
        <f>AG67*$D67*$E67*$F67*$H67*$AH$8</f>
        <v>0</v>
      </c>
      <c r="AI67" s="41"/>
      <c r="AJ67" s="39">
        <f>SUM(AI67*$D67*$E67*$F67*$G67*$AJ$8)</f>
        <v>0</v>
      </c>
      <c r="AK67" s="38"/>
      <c r="AL67" s="39">
        <f>SUM(AK67*$D67*$E67*$F67*$G67*$AL$8)</f>
        <v>0</v>
      </c>
      <c r="AM67" s="38"/>
      <c r="AN67" s="39">
        <f>SUM(AM67*$D67*$E67*$F67*$G67*$AN$8)</f>
        <v>0</v>
      </c>
      <c r="AO67" s="38"/>
      <c r="AP67" s="39">
        <f>SUM(AO67*$D67*$E67*$F67*$G67*$AP$8)</f>
        <v>0</v>
      </c>
      <c r="AQ67" s="38"/>
      <c r="AR67" s="39">
        <f>SUM(AQ67*$D67*$E67*$F67*$G67*$AR$8)</f>
        <v>0</v>
      </c>
      <c r="AS67" s="38"/>
      <c r="AT67" s="39">
        <f>SUM(AS67*$D67*$E67*$F67*$G67*$AT$8)</f>
        <v>0</v>
      </c>
      <c r="AU67" s="38"/>
      <c r="AV67" s="39">
        <f>SUM(AU67*$D67*$E67*$F67*$G67*$AV$8)</f>
        <v>0</v>
      </c>
      <c r="AW67" s="38"/>
      <c r="AX67" s="39">
        <f>SUM(AW67*$D67*$E67*$F67*$G67*$AX$8)</f>
        <v>0</v>
      </c>
      <c r="AY67" s="38"/>
      <c r="AZ67" s="39">
        <f>SUM(AY67*$D67*$E67*$F67*$G67*$AZ$8)</f>
        <v>0</v>
      </c>
      <c r="BA67" s="38"/>
      <c r="BB67" s="39">
        <f>SUM(BA67*$D67*$E67*$F67*$G67*$BB$8)</f>
        <v>0</v>
      </c>
      <c r="BC67" s="38"/>
      <c r="BD67" s="39">
        <f>SUM(BC67*$D67*$E67*$F67*$G67*$BD$8)</f>
        <v>0</v>
      </c>
      <c r="BE67" s="38"/>
      <c r="BF67" s="39">
        <f>SUM(BE67*$D67*$E67*$F67*$G67*$BF$8)</f>
        <v>0</v>
      </c>
      <c r="BG67" s="38"/>
      <c r="BH67" s="39">
        <f>SUM(BG67*$D67*$E67*$F67*$G67*$BH$8)</f>
        <v>0</v>
      </c>
      <c r="BI67" s="38"/>
      <c r="BJ67" s="39">
        <f>BI67*$D67*$E67*$F67*$H67*$BJ$8</f>
        <v>0</v>
      </c>
      <c r="BK67" s="38"/>
      <c r="BL67" s="39">
        <f>BK67*$D67*$E67*$F67*$H67*$BL$8</f>
        <v>0</v>
      </c>
      <c r="BM67" s="70"/>
      <c r="BN67" s="39">
        <f>BM67*$D67*$E67*$F67*$H67*$BN$8</f>
        <v>0</v>
      </c>
      <c r="BO67" s="38"/>
      <c r="BP67" s="39">
        <f>BO67*$D67*$E67*$F67*$H67*$BP$8</f>
        <v>0</v>
      </c>
      <c r="BQ67" s="40"/>
      <c r="BR67" s="39">
        <f>BQ67*$D67*$E67*$F67*$H67*$BR$8</f>
        <v>0</v>
      </c>
      <c r="BS67" s="38"/>
      <c r="BT67" s="39">
        <f>BS67*$D67*$E67*$F67*$H67*$BT$8</f>
        <v>0</v>
      </c>
      <c r="BU67" s="38"/>
      <c r="BV67" s="39">
        <f>BU67*$D67*$E67*$F67*$H67*$BV$8</f>
        <v>0</v>
      </c>
      <c r="BW67" s="40"/>
      <c r="BX67" s="39">
        <f>BW67*$D67*$E67*$F67*$H67*$BX$8</f>
        <v>0</v>
      </c>
      <c r="BY67" s="38"/>
      <c r="BZ67" s="39">
        <f>BY67*$D67*$E67*$F67*$H67*$BZ$8</f>
        <v>0</v>
      </c>
      <c r="CA67" s="38"/>
      <c r="CB67" s="39">
        <f>CA67*$D67*$E67*$F67*$H67*$CB$8</f>
        <v>0</v>
      </c>
      <c r="CC67" s="38"/>
      <c r="CD67" s="39">
        <f>CC67*$D67*$E67*$F67*$H67*$CD$8</f>
        <v>0</v>
      </c>
      <c r="CE67" s="38"/>
      <c r="CF67" s="39">
        <f>CE67*$D67*$E67*$F67*$H67*$CF$8</f>
        <v>0</v>
      </c>
      <c r="CG67" s="38"/>
      <c r="CH67" s="39">
        <f>CG67*$D67*$E67*$F67*$H67*$CH$8</f>
        <v>0</v>
      </c>
      <c r="CI67" s="40"/>
      <c r="CJ67" s="39">
        <f>CI67*$D67*$E67*$F67*$H67*$CJ$8</f>
        <v>0</v>
      </c>
      <c r="CK67" s="38"/>
      <c r="CL67" s="39">
        <f>CK67*$D67*$E67*$F67*$H67*$CL$8</f>
        <v>0</v>
      </c>
      <c r="CM67" s="40"/>
      <c r="CN67" s="39">
        <f>CM67*$D67*$E67*$F67*$I67*$CN$8</f>
        <v>0</v>
      </c>
      <c r="CO67" s="38"/>
      <c r="CP67" s="39">
        <f>CO67*$D67*$E67*$F67*$J67*$CP$8</f>
        <v>0</v>
      </c>
      <c r="CQ67" s="39"/>
      <c r="CR67" s="39">
        <f>CQ67*D67*E67*F67</f>
        <v>0</v>
      </c>
      <c r="CS67" s="44">
        <f>SUM(M67+K67+W67+O67+Q67+Y67+U67+S67+AA67+AE67+AC67+AG67+AI67+AM67+BI67+BO67+AK67+AW67+AY67+CA67+CC67+BY67+CE67+CG67+BS67+BU67+AO67+AQ67+AS67+AU67+BK67+BM67+BQ67+BA67+BC67+BE67+BG67+BW67+CI67+CK67+CM67+CO67+CQ67)</f>
        <v>0</v>
      </c>
      <c r="CT67" s="44">
        <f>SUM(N67+L67+X67+P67+R67+Z67+V67+T67+AB67+AF67+AD67+AH67+AJ67+AN67+BJ67+BP67+AL67+AX67+AZ67+CB67+CD67+BZ67+CF67+CH67+BT67+BV67+AP67+AR67+AT67+AV67+BL67+BN67+BR67+BB67+BD67+BF67+BH67+BX67+CJ67+CL67+CN67+CP67+CR67)</f>
        <v>0</v>
      </c>
      <c r="CU67" s="79">
        <f t="shared" si="44"/>
        <v>0</v>
      </c>
    </row>
    <row r="68" spans="1:99" s="1" customFormat="1" x14ac:dyDescent="0.25">
      <c r="A68" s="127">
        <v>16</v>
      </c>
      <c r="B68" s="127"/>
      <c r="C68" s="145" t="s">
        <v>178</v>
      </c>
      <c r="D68" s="136">
        <v>11480</v>
      </c>
      <c r="E68" s="140">
        <v>1.06</v>
      </c>
      <c r="F68" s="130">
        <v>1</v>
      </c>
      <c r="G68" s="136">
        <v>1.4</v>
      </c>
      <c r="H68" s="34">
        <v>1.68</v>
      </c>
      <c r="I68" s="34">
        <v>2.23</v>
      </c>
      <c r="J68" s="37">
        <v>2.57</v>
      </c>
      <c r="K68" s="90">
        <f t="shared" ref="K68" si="244">SUM(K69:K70)</f>
        <v>15</v>
      </c>
      <c r="L68" s="90">
        <f>SUM(L69:L70)</f>
        <v>226615.19999999998</v>
      </c>
      <c r="M68" s="90">
        <f t="shared" ref="M68:BQ68" si="245">SUM(M69:M70)</f>
        <v>37</v>
      </c>
      <c r="N68" s="90">
        <f t="shared" si="245"/>
        <v>1528286.4799999997</v>
      </c>
      <c r="O68" s="90">
        <f t="shared" si="245"/>
        <v>33</v>
      </c>
      <c r="P68" s="90">
        <f>SUM(P69:P70)</f>
        <v>498553.43999999994</v>
      </c>
      <c r="Q68" s="91">
        <f t="shared" ref="Q68" si="246">SUM(Q69:Q70)</f>
        <v>0</v>
      </c>
      <c r="R68" s="90">
        <f>SUM(R69:R70)</f>
        <v>0</v>
      </c>
      <c r="S68" s="90">
        <f t="shared" ref="S68" si="247">SUM(S69:S70)</f>
        <v>0</v>
      </c>
      <c r="T68" s="90">
        <f>SUM(T69:T70)</f>
        <v>0</v>
      </c>
      <c r="U68" s="90">
        <f t="shared" ref="U68" si="248">SUM(U69:U70)</f>
        <v>0</v>
      </c>
      <c r="V68" s="90">
        <f>SUM(V69:V70)</f>
        <v>0</v>
      </c>
      <c r="W68" s="90">
        <f t="shared" ref="W68" si="249">SUM(W69:W70)</f>
        <v>0</v>
      </c>
      <c r="X68" s="90">
        <f t="shared" si="245"/>
        <v>0</v>
      </c>
      <c r="Y68" s="90">
        <f t="shared" si="245"/>
        <v>10</v>
      </c>
      <c r="Z68" s="90">
        <f t="shared" si="245"/>
        <v>151076.79999999999</v>
      </c>
      <c r="AA68" s="90">
        <f t="shared" si="245"/>
        <v>0</v>
      </c>
      <c r="AB68" s="90">
        <f t="shared" si="245"/>
        <v>0</v>
      </c>
      <c r="AC68" s="141">
        <f t="shared" si="245"/>
        <v>3</v>
      </c>
      <c r="AD68" s="141">
        <f>SUM(AD69:AD70)</f>
        <v>45323.039999999994</v>
      </c>
      <c r="AE68" s="90">
        <f t="shared" ref="AE68" si="250">SUM(AE69:AE70)</f>
        <v>0</v>
      </c>
      <c r="AF68" s="90">
        <f t="shared" si="245"/>
        <v>0</v>
      </c>
      <c r="AG68" s="91">
        <f t="shared" si="245"/>
        <v>107</v>
      </c>
      <c r="AH68" s="90">
        <f t="shared" si="245"/>
        <v>1939826.1119999997</v>
      </c>
      <c r="AI68" s="90">
        <f t="shared" si="245"/>
        <v>0</v>
      </c>
      <c r="AJ68" s="90">
        <f t="shared" si="245"/>
        <v>0</v>
      </c>
      <c r="AK68" s="90">
        <f t="shared" si="245"/>
        <v>30</v>
      </c>
      <c r="AL68" s="90">
        <f>SUM(AL69:AL70)</f>
        <v>453230.39999999997</v>
      </c>
      <c r="AM68" s="141">
        <f t="shared" ref="AM68" si="251">SUM(AM69:AM70)</f>
        <v>0</v>
      </c>
      <c r="AN68" s="141">
        <f t="shared" si="245"/>
        <v>0</v>
      </c>
      <c r="AO68" s="90">
        <f t="shared" si="245"/>
        <v>0</v>
      </c>
      <c r="AP68" s="90">
        <f>SUM(AP69:AP70)</f>
        <v>0</v>
      </c>
      <c r="AQ68" s="90">
        <f t="shared" ref="AQ68" si="252">SUM(AQ69:AQ70)</f>
        <v>0</v>
      </c>
      <c r="AR68" s="90">
        <f>SUM(AR69:AR70)</f>
        <v>0</v>
      </c>
      <c r="AS68" s="90">
        <f t="shared" ref="AS68" si="253">SUM(AS69:AS70)</f>
        <v>0</v>
      </c>
      <c r="AT68" s="90">
        <f>SUM(AT69:AT70)</f>
        <v>0</v>
      </c>
      <c r="AU68" s="90">
        <f t="shared" ref="AU68" si="254">SUM(AU69:AU70)</f>
        <v>22</v>
      </c>
      <c r="AV68" s="90">
        <f>SUM(AV69:AV70)</f>
        <v>332368.95999999996</v>
      </c>
      <c r="AW68" s="90">
        <f>SUM(AW69:AW70)</f>
        <v>87</v>
      </c>
      <c r="AX68" s="90">
        <f>SUM(AX69:AX70)</f>
        <v>1314368.1599999997</v>
      </c>
      <c r="AY68" s="90">
        <f>SUM(AY69:AY70)</f>
        <v>24</v>
      </c>
      <c r="AZ68" s="90">
        <f>SUM(AZ69:AZ70)</f>
        <v>362584.31999999995</v>
      </c>
      <c r="BA68" s="90">
        <f t="shared" ref="BA68" si="255">SUM(BA69:BA70)</f>
        <v>44</v>
      </c>
      <c r="BB68" s="90">
        <f>SUM(BB69:BB70)</f>
        <v>664737.91999999993</v>
      </c>
      <c r="BC68" s="90">
        <f t="shared" ref="BC68" si="256">SUM(BC69:BC70)</f>
        <v>0</v>
      </c>
      <c r="BD68" s="90">
        <f>SUM(BD69:BD70)</f>
        <v>0</v>
      </c>
      <c r="BE68" s="90">
        <f t="shared" ref="BE68" si="257">SUM(BE69:BE70)</f>
        <v>0</v>
      </c>
      <c r="BF68" s="90">
        <f>SUM(BF69:BF70)</f>
        <v>0</v>
      </c>
      <c r="BG68" s="90">
        <f>SUM(BG69:BG70)</f>
        <v>119</v>
      </c>
      <c r="BH68" s="90">
        <f>SUM(BH69:BH70)</f>
        <v>1797813.9199999997</v>
      </c>
      <c r="BI68" s="90">
        <f t="shared" ref="BI68" si="258">SUM(BI69:BI70)</f>
        <v>0</v>
      </c>
      <c r="BJ68" s="90">
        <f t="shared" si="245"/>
        <v>0</v>
      </c>
      <c r="BK68" s="90">
        <f t="shared" si="245"/>
        <v>0</v>
      </c>
      <c r="BL68" s="90">
        <f>SUM(BL69:BL70)</f>
        <v>0</v>
      </c>
      <c r="BM68" s="90">
        <f t="shared" ref="BM68" si="259">SUM(BM69:BM70)</f>
        <v>0</v>
      </c>
      <c r="BN68" s="90">
        <f>SUM(BN69:BN70)</f>
        <v>0</v>
      </c>
      <c r="BO68" s="90">
        <f t="shared" ref="BO68" si="260">SUM(BO69:BO70)</f>
        <v>27</v>
      </c>
      <c r="BP68" s="90">
        <f t="shared" si="245"/>
        <v>489488.83199999994</v>
      </c>
      <c r="BQ68" s="91">
        <f t="shared" si="245"/>
        <v>4</v>
      </c>
      <c r="BR68" s="90">
        <f>SUM(BR69:BR70)</f>
        <v>72516.863999999987</v>
      </c>
      <c r="BS68" s="90">
        <f>SUM(BS69:BS70)</f>
        <v>87</v>
      </c>
      <c r="BT68" s="90">
        <f>SUM(BT69:BT70)</f>
        <v>1577241.7919999999</v>
      </c>
      <c r="BU68" s="90">
        <f>SUM(BU69:BU70)</f>
        <v>55</v>
      </c>
      <c r="BV68" s="90">
        <f>SUM(BV69:BV70)</f>
        <v>997106.88</v>
      </c>
      <c r="BW68" s="91">
        <f t="shared" ref="BW68" si="261">SUM(BW69:BW70)</f>
        <v>0</v>
      </c>
      <c r="BX68" s="90">
        <f>SUM(BX69:BX70)</f>
        <v>0</v>
      </c>
      <c r="BY68" s="90">
        <f>SUM(BY69:BY70)</f>
        <v>128</v>
      </c>
      <c r="BZ68" s="90">
        <f>SUM(BZ69:BZ70)</f>
        <v>2320539.6479999996</v>
      </c>
      <c r="CA68" s="90">
        <f t="shared" ref="CA68:CT68" si="262">SUM(CA69:CA70)</f>
        <v>0</v>
      </c>
      <c r="CB68" s="90">
        <f t="shared" si="262"/>
        <v>0</v>
      </c>
      <c r="CC68" s="90">
        <f t="shared" si="262"/>
        <v>39</v>
      </c>
      <c r="CD68" s="90">
        <f t="shared" si="262"/>
        <v>707039.424</v>
      </c>
      <c r="CE68" s="90">
        <f t="shared" si="262"/>
        <v>57</v>
      </c>
      <c r="CF68" s="90">
        <f t="shared" si="262"/>
        <v>1033365.312</v>
      </c>
      <c r="CG68" s="90">
        <f t="shared" si="262"/>
        <v>60</v>
      </c>
      <c r="CH68" s="90">
        <f t="shared" si="262"/>
        <v>1087752.96</v>
      </c>
      <c r="CI68" s="91">
        <f t="shared" si="262"/>
        <v>100</v>
      </c>
      <c r="CJ68" s="90">
        <f t="shared" si="262"/>
        <v>1812921.5999999999</v>
      </c>
      <c r="CK68" s="90">
        <f t="shared" si="262"/>
        <v>45</v>
      </c>
      <c r="CL68" s="90">
        <f t="shared" si="262"/>
        <v>815814.72</v>
      </c>
      <c r="CM68" s="91">
        <v>164</v>
      </c>
      <c r="CN68" s="90">
        <f t="shared" si="262"/>
        <v>3946557.6639999994</v>
      </c>
      <c r="CO68" s="90">
        <f t="shared" si="262"/>
        <v>20</v>
      </c>
      <c r="CP68" s="90">
        <f t="shared" si="262"/>
        <v>554667.67999999993</v>
      </c>
      <c r="CQ68" s="90">
        <f t="shared" si="262"/>
        <v>0</v>
      </c>
      <c r="CR68" s="90">
        <f t="shared" si="262"/>
        <v>0</v>
      </c>
      <c r="CS68" s="90">
        <f t="shared" si="262"/>
        <v>1317</v>
      </c>
      <c r="CT68" s="90">
        <f t="shared" si="262"/>
        <v>24729798.127999999</v>
      </c>
      <c r="CU68" s="79"/>
    </row>
    <row r="69" spans="1:99" s="1" customFormat="1" ht="60" x14ac:dyDescent="0.25">
      <c r="A69" s="28"/>
      <c r="B69" s="28">
        <v>39</v>
      </c>
      <c r="C69" s="33" t="s">
        <v>179</v>
      </c>
      <c r="D69" s="34">
        <v>11480</v>
      </c>
      <c r="E69" s="35">
        <v>0.94</v>
      </c>
      <c r="F69" s="36">
        <v>1</v>
      </c>
      <c r="G69" s="34">
        <v>1.4</v>
      </c>
      <c r="H69" s="34">
        <v>1.68</v>
      </c>
      <c r="I69" s="34">
        <v>2.23</v>
      </c>
      <c r="J69" s="37">
        <v>2.57</v>
      </c>
      <c r="K69" s="38">
        <v>15</v>
      </c>
      <c r="L69" s="39">
        <f>SUM(K69*$D69*$E69*$F69*$G69*$L$8)</f>
        <v>226615.19999999998</v>
      </c>
      <c r="M69" s="38"/>
      <c r="N69" s="39">
        <f t="shared" si="45"/>
        <v>0</v>
      </c>
      <c r="O69" s="38">
        <v>33</v>
      </c>
      <c r="P69" s="39">
        <f>SUM(O69*$D69*$E69*$F69*$G69*$P$8)</f>
        <v>498553.43999999994</v>
      </c>
      <c r="Q69" s="40"/>
      <c r="R69" s="39">
        <f>SUM(Q69*$D69*$E69*$F69*$G69*$R$8)</f>
        <v>0</v>
      </c>
      <c r="S69" s="38"/>
      <c r="T69" s="39">
        <f>SUM(S69*$D69*$E69*$F69*$G69*$T$8)</f>
        <v>0</v>
      </c>
      <c r="U69" s="38"/>
      <c r="V69" s="39">
        <f>SUM(U69*$D69*$E69*$F69*$G69*$V$8)</f>
        <v>0</v>
      </c>
      <c r="W69" s="41"/>
      <c r="X69" s="39">
        <f t="shared" si="46"/>
        <v>0</v>
      </c>
      <c r="Y69" s="38">
        <v>10</v>
      </c>
      <c r="Z69" s="39">
        <f>SUM(Y69*$D69*$E69*$F69*$G69*$Z$8)</f>
        <v>151076.79999999999</v>
      </c>
      <c r="AA69" s="38"/>
      <c r="AB69" s="39">
        <f>SUM(AA69*$D69*$E69*$F69*$G69*$AB$8)</f>
        <v>0</v>
      </c>
      <c r="AC69" s="38">
        <v>3</v>
      </c>
      <c r="AD69" s="39">
        <f>SUM(AC69*$D69*$E69*$F69*$G69*$AD$8)</f>
        <v>45323.039999999994</v>
      </c>
      <c r="AE69" s="38"/>
      <c r="AF69" s="39">
        <f>AE69*$D69*$E69*$F69*$H69*$AF$8</f>
        <v>0</v>
      </c>
      <c r="AG69" s="42">
        <v>107</v>
      </c>
      <c r="AH69" s="39">
        <f>AG69*$D69*$E69*$F69*$H69*$AH$8</f>
        <v>1939826.1119999997</v>
      </c>
      <c r="AI69" s="41"/>
      <c r="AJ69" s="39">
        <f>SUM(AI69*$D69*$E69*$F69*$G69*$AJ$8)</f>
        <v>0</v>
      </c>
      <c r="AK69" s="38">
        <v>30</v>
      </c>
      <c r="AL69" s="39">
        <f>SUM(AK69*$D69*$E69*$F69*$G69*$AL$8)</f>
        <v>453230.39999999997</v>
      </c>
      <c r="AM69" s="38"/>
      <c r="AN69" s="39">
        <f>SUM(AM69*$D69*$E69*$F69*$G69*$AN$8)</f>
        <v>0</v>
      </c>
      <c r="AO69" s="38"/>
      <c r="AP69" s="39">
        <f>SUM(AO69*$D69*$E69*$F69*$G69*$AP$8)</f>
        <v>0</v>
      </c>
      <c r="AQ69" s="38"/>
      <c r="AR69" s="39">
        <f>SUM(AQ69*$D69*$E69*$F69*$G69*$AR$8)</f>
        <v>0</v>
      </c>
      <c r="AS69" s="38"/>
      <c r="AT69" s="39">
        <f>SUM(AS69*$D69*$E69*$F69*$G69*$AT$8)</f>
        <v>0</v>
      </c>
      <c r="AU69" s="38">
        <v>22</v>
      </c>
      <c r="AV69" s="39">
        <f>SUM(AU69*$D69*$E69*$F69*$G69*$AV$8)</f>
        <v>332368.95999999996</v>
      </c>
      <c r="AW69" s="38">
        <v>87</v>
      </c>
      <c r="AX69" s="39">
        <f>SUM(AW69*$D69*$E69*$F69*$G69*$AX$8)</f>
        <v>1314368.1599999997</v>
      </c>
      <c r="AY69" s="38">
        <v>24</v>
      </c>
      <c r="AZ69" s="39">
        <f>SUM(AY69*$D69*$E69*$F69*$G69*$AZ$8)</f>
        <v>362584.31999999995</v>
      </c>
      <c r="BA69" s="38">
        <v>44</v>
      </c>
      <c r="BB69" s="39">
        <f>SUM(BA69*$D69*$E69*$F69*$G69*$BB$8)</f>
        <v>664737.91999999993</v>
      </c>
      <c r="BC69" s="38"/>
      <c r="BD69" s="39">
        <f>SUM(BC69*$D69*$E69*$F69*$G69*$BD$8)</f>
        <v>0</v>
      </c>
      <c r="BE69" s="38"/>
      <c r="BF69" s="39">
        <f>SUM(BE69*$D69*$E69*$F69*$G69*$BF$8)</f>
        <v>0</v>
      </c>
      <c r="BG69" s="38">
        <v>119</v>
      </c>
      <c r="BH69" s="39">
        <f>SUM(BG69*$D69*$E69*$F69*$G69*$BH$8)</f>
        <v>1797813.9199999997</v>
      </c>
      <c r="BI69" s="38"/>
      <c r="BJ69" s="39">
        <f>BI69*$D69*$E69*$F69*$H69*$BJ$8</f>
        <v>0</v>
      </c>
      <c r="BK69" s="38"/>
      <c r="BL69" s="39">
        <f>BK69*$D69*$E69*$F69*$H69*$BL$8</f>
        <v>0</v>
      </c>
      <c r="BM69" s="70"/>
      <c r="BN69" s="39">
        <f>BM69*$D69*$E69*$F69*$H69*$BN$8</f>
        <v>0</v>
      </c>
      <c r="BO69" s="43">
        <v>27</v>
      </c>
      <c r="BP69" s="39">
        <f>BO69*$D69*$E69*$F69*$H69*$BP$8</f>
        <v>489488.83199999994</v>
      </c>
      <c r="BQ69" s="40">
        <v>4</v>
      </c>
      <c r="BR69" s="39">
        <f>BQ69*$D69*$E69*$F69*$H69*$BR$8</f>
        <v>72516.863999999987</v>
      </c>
      <c r="BS69" s="43">
        <v>87</v>
      </c>
      <c r="BT69" s="39">
        <f>BS69*$D69*$E69*$F69*$H69*$BT$8</f>
        <v>1577241.7919999999</v>
      </c>
      <c r="BU69" s="38">
        <v>55</v>
      </c>
      <c r="BV69" s="39">
        <f>BU69*$D69*$E69*$F69*$H69*$BV$8</f>
        <v>997106.88</v>
      </c>
      <c r="BW69" s="42"/>
      <c r="BX69" s="39">
        <f>BW69*$D69*$E69*$F69*$H69*$BX$8</f>
        <v>0</v>
      </c>
      <c r="BY69" s="43">
        <v>128</v>
      </c>
      <c r="BZ69" s="39">
        <f>BY69*$D69*$E69*$F69*$H69*$BZ$8</f>
        <v>2320539.6479999996</v>
      </c>
      <c r="CA69" s="38"/>
      <c r="CB69" s="39">
        <f>CA69*$D69*$E69*$F69*$H69*$CB$8</f>
        <v>0</v>
      </c>
      <c r="CC69" s="38">
        <v>39</v>
      </c>
      <c r="CD69" s="39">
        <f>CC69*$D69*$E69*$F69*$H69*$CD$8</f>
        <v>707039.424</v>
      </c>
      <c r="CE69" s="43">
        <v>57</v>
      </c>
      <c r="CF69" s="39">
        <f>CE69*$D69*$E69*$F69*$H69*$CF$8</f>
        <v>1033365.312</v>
      </c>
      <c r="CG69" s="43">
        <v>60</v>
      </c>
      <c r="CH69" s="39">
        <f>CG69*$D69*$E69*$F69*$H69*$CH$8</f>
        <v>1087752.96</v>
      </c>
      <c r="CI69" s="40">
        <v>100</v>
      </c>
      <c r="CJ69" s="39">
        <f>CI69*$D69*$E69*$F69*$H69*$CJ$8</f>
        <v>1812921.5999999999</v>
      </c>
      <c r="CK69" s="38">
        <v>45</v>
      </c>
      <c r="CL69" s="39">
        <f>CK69*$D69*$E69*$F69*$H69*$CL$8</f>
        <v>815814.72</v>
      </c>
      <c r="CM69" s="42">
        <v>164</v>
      </c>
      <c r="CN69" s="39">
        <f>CM69*$D69*$E69*$F69*$I69*$CN$8</f>
        <v>3946557.6639999994</v>
      </c>
      <c r="CO69" s="43">
        <v>20</v>
      </c>
      <c r="CP69" s="39">
        <f>CO69*$D69*$E69*$F69*$J69*$CP$8</f>
        <v>554667.67999999993</v>
      </c>
      <c r="CQ69" s="39"/>
      <c r="CR69" s="39">
        <f>CQ69*D69*E69*F69</f>
        <v>0</v>
      </c>
      <c r="CS69" s="44">
        <f>SUM(M69+K69+W69+O69+Q69+Y69+U69+S69+AA69+AE69+AC69+AG69+AI69+AM69+BI69+BO69+AK69+AW69+AY69+CA69+CC69+BY69+CE69+CG69+BS69+BU69+AO69+AQ69+AS69+AU69+BK69+BM69+BQ69+BA69+BC69+BE69+BG69+BW69+CI69+CK69+CM69+CO69+CQ69)</f>
        <v>1280</v>
      </c>
      <c r="CT69" s="44">
        <f>SUM(N69+L69+X69+P69+R69+Z69+V69+T69+AB69+AF69+AD69+AH69+AJ69+AN69+BJ69+BP69+AL69+AX69+AZ69+CB69+CD69+BZ69+CF69+CH69+BT69+BV69+AP69+AR69+AT69+AV69+BL69+BN69+BR69+BB69+BD69+BF69+BH69+BX69+CJ69+CL69+CN69+CP69+CR69)</f>
        <v>23201511.647999998</v>
      </c>
      <c r="CU69" s="79">
        <f t="shared" si="44"/>
        <v>1280</v>
      </c>
    </row>
    <row r="70" spans="1:99" s="1" customFormat="1" ht="24.75" customHeight="1" x14ac:dyDescent="0.25">
      <c r="A70" s="28"/>
      <c r="B70" s="28">
        <v>40</v>
      </c>
      <c r="C70" s="58" t="s">
        <v>180</v>
      </c>
      <c r="D70" s="34">
        <v>11480</v>
      </c>
      <c r="E70" s="35">
        <v>2.57</v>
      </c>
      <c r="F70" s="36">
        <v>1</v>
      </c>
      <c r="G70" s="34">
        <v>1.4</v>
      </c>
      <c r="H70" s="34">
        <v>1.68</v>
      </c>
      <c r="I70" s="34">
        <v>2.23</v>
      </c>
      <c r="J70" s="37">
        <v>2.57</v>
      </c>
      <c r="K70" s="38">
        <v>0</v>
      </c>
      <c r="L70" s="39">
        <f>SUM(K70*$D70*$E70*$F70*$G70*$L$8)</f>
        <v>0</v>
      </c>
      <c r="M70" s="38">
        <v>37</v>
      </c>
      <c r="N70" s="39">
        <f t="shared" si="45"/>
        <v>1528286.4799999997</v>
      </c>
      <c r="O70" s="38">
        <v>0</v>
      </c>
      <c r="P70" s="39">
        <f>SUM(O70*$D70*$E70*$F70*$G70*$P$8)</f>
        <v>0</v>
      </c>
      <c r="Q70" s="40">
        <v>0</v>
      </c>
      <c r="R70" s="39">
        <f>SUM(Q70*$D70*$E70*$F70*$G70*$R$8)</f>
        <v>0</v>
      </c>
      <c r="S70" s="38">
        <v>0</v>
      </c>
      <c r="T70" s="39">
        <f>SUM(S70*$D70*$E70*$F70*$G70*$T$8)</f>
        <v>0</v>
      </c>
      <c r="U70" s="38"/>
      <c r="V70" s="39">
        <f>SUM(U70*$D70*$E70*$F70*$G70*$V$8)</f>
        <v>0</v>
      </c>
      <c r="W70" s="41"/>
      <c r="X70" s="39">
        <f t="shared" si="46"/>
        <v>0</v>
      </c>
      <c r="Y70" s="38">
        <v>0</v>
      </c>
      <c r="Z70" s="39">
        <f>SUM(Y70*$D70*$E70*$F70*$G70*$Z$8)</f>
        <v>0</v>
      </c>
      <c r="AA70" s="38">
        <v>0</v>
      </c>
      <c r="AB70" s="39">
        <f>SUM(AA70*$D70*$E70*$F70*$G70*$AB$8)</f>
        <v>0</v>
      </c>
      <c r="AC70" s="38">
        <v>0</v>
      </c>
      <c r="AD70" s="39">
        <f>SUM(AC70*$D70*$E70*$F70*$G70*$AD$8)</f>
        <v>0</v>
      </c>
      <c r="AE70" s="38">
        <v>0</v>
      </c>
      <c r="AF70" s="39">
        <f>AE70*$D70*$E70*$F70*$H70*$AF$8</f>
        <v>0</v>
      </c>
      <c r="AG70" s="40">
        <v>0</v>
      </c>
      <c r="AH70" s="39">
        <f>AG70*$D70*$E70*$F70*$H70*$AH$8</f>
        <v>0</v>
      </c>
      <c r="AI70" s="41"/>
      <c r="AJ70" s="39">
        <f>SUM(AI70*$D70*$E70*$F70*$G70*$AJ$8)</f>
        <v>0</v>
      </c>
      <c r="AK70" s="38"/>
      <c r="AL70" s="39">
        <f>SUM(AK70*$D70*$E70*$F70*$G70*$AL$8)</f>
        <v>0</v>
      </c>
      <c r="AM70" s="38">
        <v>0</v>
      </c>
      <c r="AN70" s="39">
        <f>SUM(AM70*$D70*$E70*$F70*$G70*$AN$8)</f>
        <v>0</v>
      </c>
      <c r="AO70" s="38">
        <v>0</v>
      </c>
      <c r="AP70" s="39">
        <f>SUM(AO70*$D70*$E70*$F70*$G70*$AP$8)</f>
        <v>0</v>
      </c>
      <c r="AQ70" s="38"/>
      <c r="AR70" s="39">
        <f>SUM(AQ70*$D70*$E70*$F70*$G70*$AR$8)</f>
        <v>0</v>
      </c>
      <c r="AS70" s="38"/>
      <c r="AT70" s="39">
        <f>SUM(AS70*$D70*$E70*$F70*$G70*$AT$8)</f>
        <v>0</v>
      </c>
      <c r="AU70" s="38"/>
      <c r="AV70" s="39">
        <f>SUM(AU70*$D70*$E70*$F70*$G70*$AV$8)</f>
        <v>0</v>
      </c>
      <c r="AW70" s="38">
        <v>0</v>
      </c>
      <c r="AX70" s="39">
        <f>SUM(AW70*$D70*$E70*$F70*$G70*$AX$8)</f>
        <v>0</v>
      </c>
      <c r="AY70" s="38">
        <v>0</v>
      </c>
      <c r="AZ70" s="39">
        <f>SUM(AY70*$D70*$E70*$F70*$G70*$AZ$8)</f>
        <v>0</v>
      </c>
      <c r="BA70" s="38">
        <v>0</v>
      </c>
      <c r="BB70" s="39">
        <f>SUM(BA70*$D70*$E70*$F70*$G70*$BB$8)</f>
        <v>0</v>
      </c>
      <c r="BC70" s="38">
        <v>0</v>
      </c>
      <c r="BD70" s="39">
        <f>SUM(BC70*$D70*$E70*$F70*$G70*$BD$8)</f>
        <v>0</v>
      </c>
      <c r="BE70" s="38">
        <v>0</v>
      </c>
      <c r="BF70" s="39">
        <f>SUM(BE70*$D70*$E70*$F70*$G70*$BF$8)</f>
        <v>0</v>
      </c>
      <c r="BG70" s="38"/>
      <c r="BH70" s="39">
        <f>SUM(BG70*$D70*$E70*$F70*$G70*$BH$8)</f>
        <v>0</v>
      </c>
      <c r="BI70" s="38">
        <v>0</v>
      </c>
      <c r="BJ70" s="39">
        <f>BI70*$D70*$E70*$F70*$H70*$BJ$8</f>
        <v>0</v>
      </c>
      <c r="BK70" s="38">
        <v>0</v>
      </c>
      <c r="BL70" s="39">
        <f>BK70*$D70*$E70*$F70*$H70*$BL$8</f>
        <v>0</v>
      </c>
      <c r="BM70" s="70">
        <v>0</v>
      </c>
      <c r="BN70" s="39">
        <f>BM70*$D70*$E70*$F70*$H70*$BN$8</f>
        <v>0</v>
      </c>
      <c r="BO70" s="38">
        <v>0</v>
      </c>
      <c r="BP70" s="39">
        <f>BO70*$D70*$E70*$F70*$H70*$BP$8</f>
        <v>0</v>
      </c>
      <c r="BQ70" s="40"/>
      <c r="BR70" s="39">
        <f>BQ70*$D70*$E70*$F70*$H70*$BR$8</f>
        <v>0</v>
      </c>
      <c r="BS70" s="38">
        <v>0</v>
      </c>
      <c r="BT70" s="39">
        <f>BS70*$D70*$E70*$F70*$H70*$BT$8</f>
        <v>0</v>
      </c>
      <c r="BU70" s="38">
        <v>0</v>
      </c>
      <c r="BV70" s="39">
        <f>BU70*$D70*$E70*$F70*$H70*$BV$8</f>
        <v>0</v>
      </c>
      <c r="BW70" s="40"/>
      <c r="BX70" s="39">
        <f>BW70*$D70*$E70*$F70*$H70*$BX$8</f>
        <v>0</v>
      </c>
      <c r="BY70" s="38">
        <v>0</v>
      </c>
      <c r="BZ70" s="39">
        <f>BY70*$D70*$E70*$F70*$H70*$BZ$8</f>
        <v>0</v>
      </c>
      <c r="CA70" s="38">
        <v>0</v>
      </c>
      <c r="CB70" s="39">
        <f>CA70*$D70*$E70*$F70*$H70*$CB$8</f>
        <v>0</v>
      </c>
      <c r="CC70" s="38">
        <v>0</v>
      </c>
      <c r="CD70" s="39">
        <f>CC70*$D70*$E70*$F70*$H70*$CD$8</f>
        <v>0</v>
      </c>
      <c r="CE70" s="38">
        <v>0</v>
      </c>
      <c r="CF70" s="39">
        <f>CE70*$D70*$E70*$F70*$H70*$CF$8</f>
        <v>0</v>
      </c>
      <c r="CG70" s="38"/>
      <c r="CH70" s="39">
        <f>CG70*$D70*$E70*$F70*$H70*$CH$8</f>
        <v>0</v>
      </c>
      <c r="CI70" s="40"/>
      <c r="CJ70" s="39">
        <f>CI70*$D70*$E70*$F70*$H70*$CJ$8</f>
        <v>0</v>
      </c>
      <c r="CK70" s="38">
        <v>0</v>
      </c>
      <c r="CL70" s="39">
        <f>CK70*$D70*$E70*$F70*$H70*$CL$8</f>
        <v>0</v>
      </c>
      <c r="CM70" s="40">
        <v>0</v>
      </c>
      <c r="CN70" s="39">
        <f>CM70*$D70*$E70*$F70*$I70*$CN$8</f>
        <v>0</v>
      </c>
      <c r="CO70" s="38">
        <v>0</v>
      </c>
      <c r="CP70" s="39">
        <f>CO70*$D70*$E70*$F70*$J70*$CP$8</f>
        <v>0</v>
      </c>
      <c r="CQ70" s="39"/>
      <c r="CR70" s="39">
        <f>CQ70*D70*E70*F70</f>
        <v>0</v>
      </c>
      <c r="CS70" s="44">
        <f>SUM(M70+K70+W70+O70+Q70+Y70+U70+S70+AA70+AE70+AC70+AG70+AI70+AM70+BI70+BO70+AK70+AW70+AY70+CA70+CC70+BY70+CE70+CG70+BS70+BU70+AO70+AQ70+AS70+AU70+BK70+BM70+BQ70+BA70+BC70+BE70+BG70+BW70+CI70+CK70+CM70+CO70+CQ70)</f>
        <v>37</v>
      </c>
      <c r="CT70" s="44">
        <f>SUM(N70+L70+X70+P70+R70+Z70+V70+T70+AB70+AF70+AD70+AH70+AJ70+AN70+BJ70+BP70+AL70+AX70+AZ70+CB70+CD70+BZ70+CF70+CH70+BT70+BV70+AP70+AR70+AT70+AV70+BL70+BN70+BR70+BB70+BD70+BF70+BH70+BX70+CJ70+CL70+CN70+CP70+CR70)</f>
        <v>1528286.4799999997</v>
      </c>
      <c r="CU70" s="79">
        <f t="shared" si="44"/>
        <v>37</v>
      </c>
    </row>
    <row r="71" spans="1:99" s="1" customFormat="1" x14ac:dyDescent="0.25">
      <c r="A71" s="127">
        <v>17</v>
      </c>
      <c r="B71" s="127"/>
      <c r="C71" s="128" t="s">
        <v>181</v>
      </c>
      <c r="D71" s="136">
        <v>11480</v>
      </c>
      <c r="E71" s="140">
        <v>1.87</v>
      </c>
      <c r="F71" s="130">
        <v>1</v>
      </c>
      <c r="G71" s="136">
        <v>1.4</v>
      </c>
      <c r="H71" s="34">
        <v>1.68</v>
      </c>
      <c r="I71" s="34">
        <v>2.23</v>
      </c>
      <c r="J71" s="37">
        <v>2.57</v>
      </c>
      <c r="K71" s="90">
        <f>K72</f>
        <v>0</v>
      </c>
      <c r="L71" s="90">
        <f>L72</f>
        <v>0</v>
      </c>
      <c r="M71" s="90">
        <f>M72</f>
        <v>0</v>
      </c>
      <c r="N71" s="90">
        <f t="shared" ref="N71:CH71" si="263">N72</f>
        <v>0</v>
      </c>
      <c r="O71" s="90">
        <f t="shared" si="263"/>
        <v>0</v>
      </c>
      <c r="P71" s="90">
        <f t="shared" si="263"/>
        <v>0</v>
      </c>
      <c r="Q71" s="91">
        <f t="shared" si="263"/>
        <v>0</v>
      </c>
      <c r="R71" s="90">
        <f t="shared" si="263"/>
        <v>0</v>
      </c>
      <c r="S71" s="90">
        <f t="shared" si="263"/>
        <v>0</v>
      </c>
      <c r="T71" s="90">
        <f t="shared" si="263"/>
        <v>0</v>
      </c>
      <c r="U71" s="90">
        <f t="shared" si="263"/>
        <v>0</v>
      </c>
      <c r="V71" s="90">
        <f t="shared" si="263"/>
        <v>0</v>
      </c>
      <c r="W71" s="90">
        <f t="shared" si="263"/>
        <v>0</v>
      </c>
      <c r="X71" s="90">
        <f t="shared" si="263"/>
        <v>0</v>
      </c>
      <c r="Y71" s="90">
        <f t="shared" si="263"/>
        <v>0</v>
      </c>
      <c r="Z71" s="90">
        <f t="shared" si="263"/>
        <v>0</v>
      </c>
      <c r="AA71" s="90">
        <f t="shared" si="263"/>
        <v>0</v>
      </c>
      <c r="AB71" s="90">
        <f t="shared" si="263"/>
        <v>0</v>
      </c>
      <c r="AC71" s="141">
        <f>AC72</f>
        <v>0</v>
      </c>
      <c r="AD71" s="141">
        <f>AD72</f>
        <v>0</v>
      </c>
      <c r="AE71" s="90">
        <f t="shared" si="263"/>
        <v>0</v>
      </c>
      <c r="AF71" s="90">
        <f t="shared" si="263"/>
        <v>0</v>
      </c>
      <c r="AG71" s="91">
        <f t="shared" si="263"/>
        <v>0</v>
      </c>
      <c r="AH71" s="90">
        <f t="shared" si="263"/>
        <v>0</v>
      </c>
      <c r="AI71" s="90">
        <f t="shared" si="263"/>
        <v>0</v>
      </c>
      <c r="AJ71" s="90">
        <f t="shared" si="263"/>
        <v>0</v>
      </c>
      <c r="AK71" s="90">
        <f>AK72</f>
        <v>0</v>
      </c>
      <c r="AL71" s="90">
        <f>AL72</f>
        <v>0</v>
      </c>
      <c r="AM71" s="141">
        <f t="shared" si="263"/>
        <v>0</v>
      </c>
      <c r="AN71" s="141">
        <f t="shared" si="263"/>
        <v>0</v>
      </c>
      <c r="AO71" s="90">
        <f t="shared" si="263"/>
        <v>0</v>
      </c>
      <c r="AP71" s="90">
        <f t="shared" si="263"/>
        <v>0</v>
      </c>
      <c r="AQ71" s="90">
        <f t="shared" si="263"/>
        <v>1</v>
      </c>
      <c r="AR71" s="90">
        <f t="shared" si="263"/>
        <v>28768.879999999997</v>
      </c>
      <c r="AS71" s="90">
        <f t="shared" si="263"/>
        <v>0</v>
      </c>
      <c r="AT71" s="90">
        <f t="shared" si="263"/>
        <v>0</v>
      </c>
      <c r="AU71" s="90">
        <f t="shared" si="263"/>
        <v>0</v>
      </c>
      <c r="AV71" s="90">
        <f t="shared" si="263"/>
        <v>0</v>
      </c>
      <c r="AW71" s="90">
        <f t="shared" si="263"/>
        <v>0</v>
      </c>
      <c r="AX71" s="90">
        <f t="shared" si="263"/>
        <v>0</v>
      </c>
      <c r="AY71" s="90">
        <f t="shared" si="263"/>
        <v>7</v>
      </c>
      <c r="AZ71" s="90">
        <f t="shared" si="263"/>
        <v>201382.15999999997</v>
      </c>
      <c r="BA71" s="90">
        <f t="shared" si="263"/>
        <v>0</v>
      </c>
      <c r="BB71" s="90">
        <f t="shared" si="263"/>
        <v>0</v>
      </c>
      <c r="BC71" s="90">
        <f t="shared" si="263"/>
        <v>0</v>
      </c>
      <c r="BD71" s="90">
        <f t="shared" si="263"/>
        <v>0</v>
      </c>
      <c r="BE71" s="90">
        <f t="shared" si="263"/>
        <v>0</v>
      </c>
      <c r="BF71" s="90">
        <f t="shared" si="263"/>
        <v>0</v>
      </c>
      <c r="BG71" s="90">
        <f t="shared" si="263"/>
        <v>0</v>
      </c>
      <c r="BH71" s="90">
        <f t="shared" si="263"/>
        <v>0</v>
      </c>
      <c r="BI71" s="90">
        <f t="shared" si="263"/>
        <v>0</v>
      </c>
      <c r="BJ71" s="90">
        <f t="shared" si="263"/>
        <v>0</v>
      </c>
      <c r="BK71" s="90">
        <f>BK72</f>
        <v>0</v>
      </c>
      <c r="BL71" s="90">
        <f>BL72</f>
        <v>0</v>
      </c>
      <c r="BM71" s="90">
        <f>BM72</f>
        <v>0</v>
      </c>
      <c r="BN71" s="90">
        <f>BN72</f>
        <v>0</v>
      </c>
      <c r="BO71" s="90">
        <f t="shared" si="263"/>
        <v>0</v>
      </c>
      <c r="BP71" s="90">
        <f t="shared" si="263"/>
        <v>0</v>
      </c>
      <c r="BQ71" s="91">
        <f t="shared" si="263"/>
        <v>0</v>
      </c>
      <c r="BR71" s="90">
        <f t="shared" si="263"/>
        <v>0</v>
      </c>
      <c r="BS71" s="90">
        <f t="shared" si="263"/>
        <v>0</v>
      </c>
      <c r="BT71" s="90">
        <f t="shared" si="263"/>
        <v>0</v>
      </c>
      <c r="BU71" s="90">
        <f t="shared" si="263"/>
        <v>4</v>
      </c>
      <c r="BV71" s="90">
        <f t="shared" si="263"/>
        <v>138090.62400000001</v>
      </c>
      <c r="BW71" s="91">
        <f t="shared" si="263"/>
        <v>0</v>
      </c>
      <c r="BX71" s="90">
        <f t="shared" si="263"/>
        <v>0</v>
      </c>
      <c r="BY71" s="90">
        <f t="shared" si="263"/>
        <v>0</v>
      </c>
      <c r="BZ71" s="90">
        <f t="shared" si="263"/>
        <v>0</v>
      </c>
      <c r="CA71" s="90">
        <f t="shared" si="263"/>
        <v>0</v>
      </c>
      <c r="CB71" s="90">
        <f t="shared" si="263"/>
        <v>0</v>
      </c>
      <c r="CC71" s="90">
        <f t="shared" si="263"/>
        <v>0</v>
      </c>
      <c r="CD71" s="90">
        <f t="shared" si="263"/>
        <v>0</v>
      </c>
      <c r="CE71" s="90">
        <f t="shared" si="263"/>
        <v>0</v>
      </c>
      <c r="CF71" s="90">
        <f t="shared" si="263"/>
        <v>0</v>
      </c>
      <c r="CG71" s="90">
        <f t="shared" si="263"/>
        <v>0</v>
      </c>
      <c r="CH71" s="90">
        <f t="shared" si="263"/>
        <v>0</v>
      </c>
      <c r="CI71" s="91">
        <f t="shared" ref="CI71:CT71" si="264">CI72</f>
        <v>0</v>
      </c>
      <c r="CJ71" s="90">
        <f t="shared" si="264"/>
        <v>0</v>
      </c>
      <c r="CK71" s="90">
        <f t="shared" si="264"/>
        <v>0</v>
      </c>
      <c r="CL71" s="90">
        <f t="shared" si="264"/>
        <v>0</v>
      </c>
      <c r="CM71" s="91">
        <v>0</v>
      </c>
      <c r="CN71" s="90">
        <f t="shared" si="264"/>
        <v>0</v>
      </c>
      <c r="CO71" s="90">
        <f t="shared" si="264"/>
        <v>3</v>
      </c>
      <c r="CP71" s="90">
        <f t="shared" si="264"/>
        <v>158434.33199999999</v>
      </c>
      <c r="CQ71" s="90">
        <f t="shared" si="264"/>
        <v>0</v>
      </c>
      <c r="CR71" s="90">
        <f t="shared" si="264"/>
        <v>0</v>
      </c>
      <c r="CS71" s="90">
        <f t="shared" si="264"/>
        <v>15</v>
      </c>
      <c r="CT71" s="90">
        <f t="shared" si="264"/>
        <v>526675.99600000004</v>
      </c>
      <c r="CU71" s="79"/>
    </row>
    <row r="72" spans="1:99" s="1" customFormat="1" ht="30" x14ac:dyDescent="0.25">
      <c r="A72" s="28"/>
      <c r="B72" s="28">
        <v>41</v>
      </c>
      <c r="C72" s="33" t="s">
        <v>182</v>
      </c>
      <c r="D72" s="34">
        <v>11480</v>
      </c>
      <c r="E72" s="35">
        <v>1.79</v>
      </c>
      <c r="F72" s="36">
        <v>1</v>
      </c>
      <c r="G72" s="34">
        <v>1.4</v>
      </c>
      <c r="H72" s="34">
        <v>1.68</v>
      </c>
      <c r="I72" s="34">
        <v>2.23</v>
      </c>
      <c r="J72" s="37">
        <v>2.57</v>
      </c>
      <c r="K72" s="38">
        <v>0</v>
      </c>
      <c r="L72" s="39">
        <f>SUM(K72*$D72*$E72*$F72*$G72*$L$8)</f>
        <v>0</v>
      </c>
      <c r="M72" s="38">
        <v>0</v>
      </c>
      <c r="N72" s="39">
        <f t="shared" si="45"/>
        <v>0</v>
      </c>
      <c r="O72" s="38">
        <v>0</v>
      </c>
      <c r="P72" s="39">
        <f>SUM(O72*$D72*$E72*$F72*$G72*$P$8)</f>
        <v>0</v>
      </c>
      <c r="Q72" s="40">
        <v>0</v>
      </c>
      <c r="R72" s="39">
        <f>SUM(Q72*$D72*$E72*$F72*$G72*$R$8)</f>
        <v>0</v>
      </c>
      <c r="S72" s="38">
        <v>0</v>
      </c>
      <c r="T72" s="39">
        <f>SUM(S72*$D72*$E72*$F72*$G72*$T$8)</f>
        <v>0</v>
      </c>
      <c r="U72" s="38"/>
      <c r="V72" s="39">
        <f>SUM(U72*$D72*$E72*$F72*$G72*$V$8)</f>
        <v>0</v>
      </c>
      <c r="W72" s="41"/>
      <c r="X72" s="39">
        <f t="shared" si="46"/>
        <v>0</v>
      </c>
      <c r="Y72" s="38">
        <v>0</v>
      </c>
      <c r="Z72" s="39">
        <f>SUM(Y72*$D72*$E72*$F72*$G72*$Z$8)</f>
        <v>0</v>
      </c>
      <c r="AA72" s="38">
        <v>0</v>
      </c>
      <c r="AB72" s="39">
        <f>SUM(AA72*$D72*$E72*$F72*$G72*$AB$8)</f>
        <v>0</v>
      </c>
      <c r="AC72" s="38">
        <v>0</v>
      </c>
      <c r="AD72" s="39">
        <f>SUM(AC72*$D72*$E72*$F72*$G72*$AD$8)</f>
        <v>0</v>
      </c>
      <c r="AE72" s="38">
        <v>0</v>
      </c>
      <c r="AF72" s="39">
        <f>AE72*$D72*$E72*$F72*$H72*$AF$8</f>
        <v>0</v>
      </c>
      <c r="AG72" s="40">
        <v>0</v>
      </c>
      <c r="AH72" s="39">
        <f>AG72*$D72*$E72*$F72*$H72*$AH$8</f>
        <v>0</v>
      </c>
      <c r="AI72" s="41"/>
      <c r="AJ72" s="39">
        <f>SUM(AI72*$D72*$E72*$F72*$G72*$AJ$8)</f>
        <v>0</v>
      </c>
      <c r="AK72" s="38"/>
      <c r="AL72" s="39">
        <f>SUM(AK72*$D72*$E72*$F72*$G72*$AL$8)</f>
        <v>0</v>
      </c>
      <c r="AM72" s="38">
        <v>0</v>
      </c>
      <c r="AN72" s="39">
        <f>SUM(AM72*$D72*$E72*$F72*$G72*$AN$8)</f>
        <v>0</v>
      </c>
      <c r="AO72" s="38">
        <v>0</v>
      </c>
      <c r="AP72" s="39">
        <f>SUM(AO72*$D72*$E72*$F72*$G72*$AP$8)</f>
        <v>0</v>
      </c>
      <c r="AQ72" s="38">
        <v>1</v>
      </c>
      <c r="AR72" s="39">
        <f>SUM(AQ72*$D72*$E72*$F72*$G72*$AR$8)</f>
        <v>28768.879999999997</v>
      </c>
      <c r="AS72" s="38"/>
      <c r="AT72" s="39">
        <f>SUM(AS72*$D72*$E72*$F72*$G72*$AT$8)</f>
        <v>0</v>
      </c>
      <c r="AU72" s="38"/>
      <c r="AV72" s="39">
        <f>SUM(AU72*$D72*$E72*$F72*$G72*$AV$8)</f>
        <v>0</v>
      </c>
      <c r="AW72" s="38">
        <v>0</v>
      </c>
      <c r="AX72" s="39">
        <f>SUM(AW72*$D72*$E72*$F72*$G72*$AX$8)</f>
        <v>0</v>
      </c>
      <c r="AY72" s="38">
        <v>7</v>
      </c>
      <c r="AZ72" s="39">
        <f>SUM(AY72*$D72*$E72*$F72*$G72*$AZ$8)</f>
        <v>201382.15999999997</v>
      </c>
      <c r="BA72" s="38">
        <v>0</v>
      </c>
      <c r="BB72" s="39">
        <f>SUM(BA72*$D72*$E72*$F72*$G72*$BB$8)</f>
        <v>0</v>
      </c>
      <c r="BC72" s="38">
        <v>0</v>
      </c>
      <c r="BD72" s="39">
        <f>SUM(BC72*$D72*$E72*$F72*$G72*$BD$8)</f>
        <v>0</v>
      </c>
      <c r="BE72" s="38">
        <v>0</v>
      </c>
      <c r="BF72" s="39">
        <f>SUM(BE72*$D72*$E72*$F72*$G72*$BF$8)</f>
        <v>0</v>
      </c>
      <c r="BG72" s="38"/>
      <c r="BH72" s="39">
        <f>SUM(BG72*$D72*$E72*$F72*$G72*$BH$8)</f>
        <v>0</v>
      </c>
      <c r="BI72" s="38">
        <v>0</v>
      </c>
      <c r="BJ72" s="39">
        <f>BI72*$D72*$E72*$F72*$H72*$BJ$8</f>
        <v>0</v>
      </c>
      <c r="BK72" s="38">
        <v>0</v>
      </c>
      <c r="BL72" s="39">
        <f>BK72*$D72*$E72*$F72*$H72*$BL$8</f>
        <v>0</v>
      </c>
      <c r="BM72" s="70">
        <v>0</v>
      </c>
      <c r="BN72" s="39">
        <f>BM72*$D72*$E72*$F72*$H72*$BN$8</f>
        <v>0</v>
      </c>
      <c r="BO72" s="38">
        <v>0</v>
      </c>
      <c r="BP72" s="39">
        <f>BO72*$D72*$E72*$F72*$H72*$BP$8</f>
        <v>0</v>
      </c>
      <c r="BQ72" s="40">
        <v>0</v>
      </c>
      <c r="BR72" s="39">
        <f>BQ72*$D72*$E72*$F72*$H72*$BR$8</f>
        <v>0</v>
      </c>
      <c r="BS72" s="38">
        <v>0</v>
      </c>
      <c r="BT72" s="39">
        <f>BS72*$D72*$E72*$F72*$H72*$BT$8</f>
        <v>0</v>
      </c>
      <c r="BU72" s="38">
        <v>4</v>
      </c>
      <c r="BV72" s="39">
        <f>BU72*$D72*$E72*$F72*$H72*$BV$8</f>
        <v>138090.62400000001</v>
      </c>
      <c r="BW72" s="40"/>
      <c r="BX72" s="39">
        <f>BW72*$D72*$E72*$F72*$H72*$BX$8</f>
        <v>0</v>
      </c>
      <c r="BY72" s="38">
        <v>0</v>
      </c>
      <c r="BZ72" s="39">
        <f>BY72*$D72*$E72*$F72*$H72*$BZ$8</f>
        <v>0</v>
      </c>
      <c r="CA72" s="38"/>
      <c r="CB72" s="39">
        <f>CA72*$D72*$E72*$F72*$H72*$CB$8</f>
        <v>0</v>
      </c>
      <c r="CC72" s="38">
        <v>0</v>
      </c>
      <c r="CD72" s="39">
        <f>CC72*$D72*$E72*$F72*$H72*$CD$8</f>
        <v>0</v>
      </c>
      <c r="CE72" s="38">
        <v>0</v>
      </c>
      <c r="CF72" s="39">
        <f>CE72*$D72*$E72*$F72*$H72*$CF$8</f>
        <v>0</v>
      </c>
      <c r="CG72" s="38"/>
      <c r="CH72" s="39">
        <f>CG72*$D72*$E72*$F72*$H72*$CH$8</f>
        <v>0</v>
      </c>
      <c r="CI72" s="40"/>
      <c r="CJ72" s="39">
        <f>CI72*$D72*$E72*$F72*$H72*$CJ$8</f>
        <v>0</v>
      </c>
      <c r="CK72" s="38">
        <v>0</v>
      </c>
      <c r="CL72" s="39">
        <f>CK72*$D72*$E72*$F72*$H72*$CL$8</f>
        <v>0</v>
      </c>
      <c r="CM72" s="40">
        <v>0</v>
      </c>
      <c r="CN72" s="39">
        <f>CM72*$D72*$E72*$F72*$I72*$CN$8</f>
        <v>0</v>
      </c>
      <c r="CO72" s="38">
        <v>3</v>
      </c>
      <c r="CP72" s="39">
        <f>CO72*$D72*$E72*$F72*$J72*$CP$8</f>
        <v>158434.33199999999</v>
      </c>
      <c r="CQ72" s="39"/>
      <c r="CR72" s="39">
        <f>CQ72*D72*E72*F72</f>
        <v>0</v>
      </c>
      <c r="CS72" s="44">
        <f>SUM(M72+K72+W72+O72+Q72+Y72+U72+S72+AA72+AE72+AC72+AG72+AI72+AM72+BI72+BO72+AK72+AW72+AY72+CA72+CC72+BY72+CE72+CG72+BS72+BU72+AO72+AQ72+AS72+AU72+BK72+BM72+BQ72+BA72+BC72+BE72+BG72+BW72+CI72+CK72+CM72+CO72+CQ72)</f>
        <v>15</v>
      </c>
      <c r="CT72" s="44">
        <f>SUM(N72+L72+X72+P72+R72+Z72+V72+T72+AB72+AF72+AD72+AH72+AJ72+AN72+BJ72+BP72+AL72+AX72+AZ72+CB72+CD72+BZ72+CF72+CH72+BT72+BV72+AP72+AR72+AT72+AV72+BL72+BN72+BR72+BB72+BD72+BF72+BH72+BX72+CJ72+CL72+CN72+CP72+CR72)</f>
        <v>526675.99600000004</v>
      </c>
      <c r="CU72" s="79">
        <f t="shared" si="44"/>
        <v>15</v>
      </c>
    </row>
    <row r="73" spans="1:99" s="1" customFormat="1" x14ac:dyDescent="0.25">
      <c r="A73" s="127">
        <v>18</v>
      </c>
      <c r="B73" s="127"/>
      <c r="C73" s="128" t="s">
        <v>183</v>
      </c>
      <c r="D73" s="136">
        <v>11480</v>
      </c>
      <c r="E73" s="140">
        <v>2.74</v>
      </c>
      <c r="F73" s="130">
        <v>1</v>
      </c>
      <c r="G73" s="136">
        <v>1.4</v>
      </c>
      <c r="H73" s="34">
        <v>1.68</v>
      </c>
      <c r="I73" s="34">
        <v>2.23</v>
      </c>
      <c r="J73" s="37">
        <v>2.57</v>
      </c>
      <c r="K73" s="90">
        <f t="shared" ref="K73" si="265">SUM(K74:K77)</f>
        <v>40</v>
      </c>
      <c r="L73" s="90">
        <f>SUM(L74:L77)</f>
        <v>900032</v>
      </c>
      <c r="M73" s="90">
        <f t="shared" ref="M73:BQ73" si="266">SUM(M74:M77)</f>
        <v>0</v>
      </c>
      <c r="N73" s="90">
        <f t="shared" si="266"/>
        <v>0</v>
      </c>
      <c r="O73" s="90">
        <f t="shared" si="266"/>
        <v>0</v>
      </c>
      <c r="P73" s="90">
        <f>SUM(P74:P77)</f>
        <v>0</v>
      </c>
      <c r="Q73" s="91">
        <f t="shared" ref="Q73" si="267">SUM(Q74:Q77)</f>
        <v>0</v>
      </c>
      <c r="R73" s="90">
        <f>SUM(R74:R77)</f>
        <v>0</v>
      </c>
      <c r="S73" s="90">
        <f t="shared" ref="S73" si="268">SUM(S74:S77)</f>
        <v>0</v>
      </c>
      <c r="T73" s="90">
        <f>SUM(T74:T77)</f>
        <v>0</v>
      </c>
      <c r="U73" s="90">
        <f t="shared" ref="U73" si="269">SUM(U74:U77)</f>
        <v>0</v>
      </c>
      <c r="V73" s="90">
        <f>SUM(V74:V77)</f>
        <v>0</v>
      </c>
      <c r="W73" s="90">
        <f t="shared" ref="W73" si="270">SUM(W74:W77)</f>
        <v>0</v>
      </c>
      <c r="X73" s="90">
        <f t="shared" si="266"/>
        <v>0</v>
      </c>
      <c r="Y73" s="90">
        <f t="shared" si="266"/>
        <v>70</v>
      </c>
      <c r="Z73" s="90">
        <f t="shared" si="266"/>
        <v>1735776</v>
      </c>
      <c r="AA73" s="90">
        <f t="shared" si="266"/>
        <v>0</v>
      </c>
      <c r="AB73" s="90">
        <f t="shared" si="266"/>
        <v>0</v>
      </c>
      <c r="AC73" s="141">
        <f t="shared" si="266"/>
        <v>20</v>
      </c>
      <c r="AD73" s="141">
        <f>SUM(AD74:AD77)</f>
        <v>257151.99999999997</v>
      </c>
      <c r="AE73" s="90">
        <f t="shared" ref="AE73" si="271">SUM(AE74:AE77)</f>
        <v>0</v>
      </c>
      <c r="AF73" s="90">
        <f t="shared" si="266"/>
        <v>0</v>
      </c>
      <c r="AG73" s="91">
        <f t="shared" si="266"/>
        <v>21</v>
      </c>
      <c r="AH73" s="90">
        <f t="shared" si="266"/>
        <v>324011.51999999996</v>
      </c>
      <c r="AI73" s="90">
        <f t="shared" si="266"/>
        <v>11</v>
      </c>
      <c r="AJ73" s="90">
        <f t="shared" si="266"/>
        <v>141433.59999999998</v>
      </c>
      <c r="AK73" s="90">
        <f t="shared" si="266"/>
        <v>0</v>
      </c>
      <c r="AL73" s="90">
        <f>SUM(AL74:AL77)</f>
        <v>0</v>
      </c>
      <c r="AM73" s="141">
        <f t="shared" ref="AM73" si="272">SUM(AM74:AM77)</f>
        <v>0</v>
      </c>
      <c r="AN73" s="141">
        <f t="shared" si="266"/>
        <v>0</v>
      </c>
      <c r="AO73" s="90">
        <f t="shared" si="266"/>
        <v>0</v>
      </c>
      <c r="AP73" s="90">
        <f>SUM(AP74:AP77)</f>
        <v>0</v>
      </c>
      <c r="AQ73" s="90">
        <f t="shared" ref="AQ73" si="273">SUM(AQ74:AQ77)</f>
        <v>7</v>
      </c>
      <c r="AR73" s="90">
        <f>SUM(AR74:AR77)</f>
        <v>90003.199999999997</v>
      </c>
      <c r="AS73" s="90">
        <f t="shared" ref="AS73" si="274">SUM(AS74:AS77)</f>
        <v>0</v>
      </c>
      <c r="AT73" s="90">
        <f>SUM(AT74:AT77)</f>
        <v>0</v>
      </c>
      <c r="AU73" s="90">
        <f t="shared" ref="AU73" si="275">SUM(AU74:AU77)</f>
        <v>0</v>
      </c>
      <c r="AV73" s="90">
        <f>SUM(AV74:AV77)</f>
        <v>0</v>
      </c>
      <c r="AW73" s="90">
        <f>SUM(AW74:AW77)</f>
        <v>7</v>
      </c>
      <c r="AX73" s="90">
        <f>SUM(AX74:AX77)</f>
        <v>90003.199999999997</v>
      </c>
      <c r="AY73" s="90">
        <f>SUM(AY74:AY77)</f>
        <v>11</v>
      </c>
      <c r="AZ73" s="90">
        <f>SUM(AZ74:AZ77)</f>
        <v>180006.39999999997</v>
      </c>
      <c r="BA73" s="90">
        <f t="shared" ref="BA73" si="276">SUM(BA74:BA77)</f>
        <v>0</v>
      </c>
      <c r="BB73" s="90">
        <f>SUM(BB74:BB77)</f>
        <v>0</v>
      </c>
      <c r="BC73" s="90">
        <f t="shared" ref="BC73" si="277">SUM(BC74:BC77)</f>
        <v>0</v>
      </c>
      <c r="BD73" s="90">
        <f>SUM(BD74:BD77)</f>
        <v>0</v>
      </c>
      <c r="BE73" s="90">
        <f t="shared" ref="BE73" si="278">SUM(BE74:BE77)</f>
        <v>0</v>
      </c>
      <c r="BF73" s="90">
        <f>SUM(BF74:BF77)</f>
        <v>0</v>
      </c>
      <c r="BG73" s="90">
        <f>SUM(BG74:BG77)</f>
        <v>12</v>
      </c>
      <c r="BH73" s="90">
        <f>SUM(BH74:BH77)</f>
        <v>154291.19999999998</v>
      </c>
      <c r="BI73" s="90">
        <f t="shared" ref="BI73" si="279">SUM(BI74:BI77)</f>
        <v>0</v>
      </c>
      <c r="BJ73" s="90">
        <f t="shared" si="266"/>
        <v>0</v>
      </c>
      <c r="BK73" s="90">
        <f t="shared" si="266"/>
        <v>468</v>
      </c>
      <c r="BL73" s="90">
        <f>SUM(BL74:BL77)</f>
        <v>13562196.479999999</v>
      </c>
      <c r="BM73" s="90">
        <f t="shared" ref="BM73" si="280">SUM(BM74:BM77)</f>
        <v>0</v>
      </c>
      <c r="BN73" s="90">
        <f>SUM(BN74:BN77)</f>
        <v>0</v>
      </c>
      <c r="BO73" s="90">
        <f t="shared" ref="BO73" si="281">SUM(BO74:BO77)</f>
        <v>0</v>
      </c>
      <c r="BP73" s="90">
        <f t="shared" si="266"/>
        <v>0</v>
      </c>
      <c r="BQ73" s="91">
        <f t="shared" si="266"/>
        <v>10</v>
      </c>
      <c r="BR73" s="90">
        <f>SUM(BR74:BR77)</f>
        <v>154291.19999999998</v>
      </c>
      <c r="BS73" s="90">
        <f>SUM(BS74:BS77)</f>
        <v>7</v>
      </c>
      <c r="BT73" s="90">
        <f>SUM(BT74:BT77)</f>
        <v>108003.84</v>
      </c>
      <c r="BU73" s="90">
        <f>SUM(BU74:BU77)</f>
        <v>11</v>
      </c>
      <c r="BV73" s="90">
        <f>SUM(BV74:BV77)</f>
        <v>169720.32000000001</v>
      </c>
      <c r="BW73" s="91">
        <f t="shared" ref="BW73" si="282">SUM(BW74:BW77)</f>
        <v>2</v>
      </c>
      <c r="BX73" s="90">
        <f>SUM(BX74:BX77)</f>
        <v>30858.239999999998</v>
      </c>
      <c r="BY73" s="90">
        <f>SUM(BY74:BY77)</f>
        <v>28</v>
      </c>
      <c r="BZ73" s="90">
        <f>SUM(BZ74:BZ77)</f>
        <v>432015.35999999999</v>
      </c>
      <c r="CA73" s="90">
        <f t="shared" ref="CA73:CT73" si="283">SUM(CA74:CA77)</f>
        <v>0</v>
      </c>
      <c r="CB73" s="90">
        <f t="shared" si="283"/>
        <v>0</v>
      </c>
      <c r="CC73" s="90">
        <f t="shared" si="283"/>
        <v>19</v>
      </c>
      <c r="CD73" s="90">
        <f t="shared" si="283"/>
        <v>293153.27999999997</v>
      </c>
      <c r="CE73" s="90">
        <f t="shared" si="283"/>
        <v>10</v>
      </c>
      <c r="CF73" s="90">
        <f t="shared" si="283"/>
        <v>154291.19999999998</v>
      </c>
      <c r="CG73" s="90">
        <f t="shared" si="283"/>
        <v>0</v>
      </c>
      <c r="CH73" s="90">
        <f t="shared" si="283"/>
        <v>0</v>
      </c>
      <c r="CI73" s="91">
        <f t="shared" si="283"/>
        <v>8</v>
      </c>
      <c r="CJ73" s="90">
        <f t="shared" si="283"/>
        <v>123432.95999999999</v>
      </c>
      <c r="CK73" s="90">
        <f t="shared" si="283"/>
        <v>1</v>
      </c>
      <c r="CL73" s="90">
        <f t="shared" si="283"/>
        <v>15429.119999999999</v>
      </c>
      <c r="CM73" s="91">
        <v>10</v>
      </c>
      <c r="CN73" s="90">
        <f t="shared" si="283"/>
        <v>204803.20000000001</v>
      </c>
      <c r="CO73" s="90">
        <f t="shared" si="283"/>
        <v>0</v>
      </c>
      <c r="CP73" s="90">
        <f t="shared" si="283"/>
        <v>0</v>
      </c>
      <c r="CQ73" s="90">
        <f t="shared" si="283"/>
        <v>0</v>
      </c>
      <c r="CR73" s="90">
        <f t="shared" si="283"/>
        <v>0</v>
      </c>
      <c r="CS73" s="90">
        <f t="shared" si="283"/>
        <v>773</v>
      </c>
      <c r="CT73" s="90">
        <f t="shared" si="283"/>
        <v>19120904.32</v>
      </c>
      <c r="CU73" s="79"/>
    </row>
    <row r="74" spans="1:99" s="6" customFormat="1" ht="30" x14ac:dyDescent="0.25">
      <c r="A74" s="66"/>
      <c r="B74" s="66">
        <v>42</v>
      </c>
      <c r="C74" s="58" t="s">
        <v>184</v>
      </c>
      <c r="D74" s="34">
        <v>11480</v>
      </c>
      <c r="E74" s="35">
        <v>1.6</v>
      </c>
      <c r="F74" s="36">
        <v>1</v>
      </c>
      <c r="G74" s="34">
        <v>1.4</v>
      </c>
      <c r="H74" s="34">
        <v>1.68</v>
      </c>
      <c r="I74" s="34">
        <v>2.23</v>
      </c>
      <c r="J74" s="37">
        <v>2.57</v>
      </c>
      <c r="K74" s="38">
        <v>30</v>
      </c>
      <c r="L74" s="39">
        <f>SUM(K74*$D74*$E74*$F74*$G74*$L$8)</f>
        <v>771456</v>
      </c>
      <c r="M74" s="38">
        <v>0</v>
      </c>
      <c r="N74" s="39">
        <f t="shared" si="45"/>
        <v>0</v>
      </c>
      <c r="O74" s="38">
        <v>0</v>
      </c>
      <c r="P74" s="39">
        <f>SUM(O74*$D74*$E74*$F74*$G74*$P$8)</f>
        <v>0</v>
      </c>
      <c r="Q74" s="40">
        <v>0</v>
      </c>
      <c r="R74" s="39">
        <f>SUM(Q74*$D74*$E74*$F74*$G74*$R$8)</f>
        <v>0</v>
      </c>
      <c r="S74" s="38">
        <v>0</v>
      </c>
      <c r="T74" s="39">
        <f>SUM(S74*$D74*$E74*$F74*$G74*$T$8)</f>
        <v>0</v>
      </c>
      <c r="U74" s="38"/>
      <c r="V74" s="39">
        <f>SUM(U74*$D74*$E74*$F74*$G74*$V$8)</f>
        <v>0</v>
      </c>
      <c r="W74" s="41"/>
      <c r="X74" s="39">
        <f t="shared" si="46"/>
        <v>0</v>
      </c>
      <c r="Y74" s="38">
        <v>65</v>
      </c>
      <c r="Z74" s="39">
        <f>SUM(Y74*$D74*$E74*$F74*$G74*$Z$8)</f>
        <v>1671488</v>
      </c>
      <c r="AA74" s="38">
        <v>0</v>
      </c>
      <c r="AB74" s="39">
        <f>SUM(AA74*$D74*$E74*$F74*$G74*$AB$8)</f>
        <v>0</v>
      </c>
      <c r="AC74" s="38">
        <v>0</v>
      </c>
      <c r="AD74" s="39">
        <f>SUM(AC74*$D74*$E74*$F74*$G74*$AD$8)</f>
        <v>0</v>
      </c>
      <c r="AE74" s="38">
        <v>0</v>
      </c>
      <c r="AF74" s="39">
        <f>AE74*$D74*$E74*$F74*$H74*$AF$8</f>
        <v>0</v>
      </c>
      <c r="AG74" s="40"/>
      <c r="AH74" s="39">
        <f>AG74*$D74*$E74*$F74*$H74*$AH$8</f>
        <v>0</v>
      </c>
      <c r="AI74" s="41"/>
      <c r="AJ74" s="39">
        <f>SUM(AI74*$D74*$E74*$F74*$G74*$AJ$8)</f>
        <v>0</v>
      </c>
      <c r="AK74" s="38"/>
      <c r="AL74" s="39">
        <f>SUM(AK74*$D74*$E74*$F74*$G74*$AL$8)</f>
        <v>0</v>
      </c>
      <c r="AM74" s="38">
        <v>0</v>
      </c>
      <c r="AN74" s="39">
        <f>SUM(AM74*$D74*$E74*$F74*$G74*$AN$8)</f>
        <v>0</v>
      </c>
      <c r="AO74" s="38">
        <v>0</v>
      </c>
      <c r="AP74" s="39">
        <f>SUM(AO74*$D74*$E74*$F74*$G74*$AP$8)</f>
        <v>0</v>
      </c>
      <c r="AQ74" s="38"/>
      <c r="AR74" s="39">
        <f>SUM(AQ74*$D74*$E74*$F74*$G74*$AR$8)</f>
        <v>0</v>
      </c>
      <c r="AS74" s="38"/>
      <c r="AT74" s="39">
        <f>SUM(AS74*$D74*$E74*$F74*$G74*$AT$8)</f>
        <v>0</v>
      </c>
      <c r="AU74" s="38"/>
      <c r="AV74" s="39">
        <f>SUM(AU74*$D74*$E74*$F74*$G74*$AV$8)</f>
        <v>0</v>
      </c>
      <c r="AW74" s="38"/>
      <c r="AX74" s="39">
        <f>SUM(AW74*$D74*$E74*$F74*$G74*$AX$8)</f>
        <v>0</v>
      </c>
      <c r="AY74" s="38">
        <v>3</v>
      </c>
      <c r="AZ74" s="39">
        <f>SUM(AY74*$D74*$E74*$F74*$G74*$AZ$8)</f>
        <v>77145.599999999991</v>
      </c>
      <c r="BA74" s="38">
        <v>0</v>
      </c>
      <c r="BB74" s="39">
        <f>SUM(BA74*$D74*$E74*$F74*$G74*$BB$8)</f>
        <v>0</v>
      </c>
      <c r="BC74" s="38">
        <v>0</v>
      </c>
      <c r="BD74" s="39">
        <f>SUM(BC74*$D74*$E74*$F74*$G74*$BD$8)</f>
        <v>0</v>
      </c>
      <c r="BE74" s="38">
        <v>0</v>
      </c>
      <c r="BF74" s="39">
        <f>SUM(BE74*$D74*$E74*$F74*$G74*$BF$8)</f>
        <v>0</v>
      </c>
      <c r="BG74" s="38"/>
      <c r="BH74" s="39">
        <f>SUM(BG74*$D74*$E74*$F74*$G74*$BH$8)</f>
        <v>0</v>
      </c>
      <c r="BI74" s="38">
        <v>0</v>
      </c>
      <c r="BJ74" s="39">
        <f>BI74*$D74*$E74*$F74*$H74*$BJ$8</f>
        <v>0</v>
      </c>
      <c r="BK74" s="43">
        <v>411</v>
      </c>
      <c r="BL74" s="39">
        <f>BK74*$D74*$E74*$F74*$H74*$BL$8</f>
        <v>12682736.639999999</v>
      </c>
      <c r="BM74" s="70"/>
      <c r="BN74" s="39">
        <f>BM74*$D74*$E74*$F74*$H74*$BN$8</f>
        <v>0</v>
      </c>
      <c r="BO74" s="38">
        <v>0</v>
      </c>
      <c r="BP74" s="39">
        <f>BO74*$D74*$E74*$F74*$H74*$BP$8</f>
        <v>0</v>
      </c>
      <c r="BQ74" s="40">
        <v>0</v>
      </c>
      <c r="BR74" s="39">
        <f>BQ74*$D74*$E74*$F74*$H74*$BR$8</f>
        <v>0</v>
      </c>
      <c r="BS74" s="38"/>
      <c r="BT74" s="39">
        <f>BS74*$D74*$E74*$F74*$H74*$BT$8</f>
        <v>0</v>
      </c>
      <c r="BU74" s="38">
        <v>0</v>
      </c>
      <c r="BV74" s="39">
        <f>BU74*$D74*$E74*$F74*$H74*$BV$8</f>
        <v>0</v>
      </c>
      <c r="BW74" s="40"/>
      <c r="BX74" s="39">
        <f>BW74*$D74*$E74*$F74*$H74*$BX$8</f>
        <v>0</v>
      </c>
      <c r="BY74" s="38">
        <v>0</v>
      </c>
      <c r="BZ74" s="39">
        <f>BY74*$D74*$E74*$F74*$H74*$BZ$8</f>
        <v>0</v>
      </c>
      <c r="CA74" s="38"/>
      <c r="CB74" s="39">
        <f>CA74*$D74*$E74*$F74*$H74*$CB$8</f>
        <v>0</v>
      </c>
      <c r="CC74" s="38"/>
      <c r="CD74" s="39">
        <f>CC74*$D74*$E74*$F74*$H74*$CD$8</f>
        <v>0</v>
      </c>
      <c r="CE74" s="38">
        <v>0</v>
      </c>
      <c r="CF74" s="39">
        <f>CE74*$D74*$E74*$F74*$H74*$CF$8</f>
        <v>0</v>
      </c>
      <c r="CG74" s="38"/>
      <c r="CH74" s="39">
        <f>CG74*$D74*$E74*$F74*$H74*$CH$8</f>
        <v>0</v>
      </c>
      <c r="CI74" s="40"/>
      <c r="CJ74" s="39">
        <f>CI74*$D74*$E74*$F74*$H74*$CJ$8</f>
        <v>0</v>
      </c>
      <c r="CK74" s="38"/>
      <c r="CL74" s="39">
        <f>CK74*$D74*$E74*$F74*$H74*$CL$8</f>
        <v>0</v>
      </c>
      <c r="CM74" s="40">
        <v>0</v>
      </c>
      <c r="CN74" s="39">
        <f>CM74*$D74*$E74*$F74*$I74*$CN$8</f>
        <v>0</v>
      </c>
      <c r="CO74" s="38"/>
      <c r="CP74" s="39">
        <f>CO74*$D74*$E74*$F74*$J74*$CP$8</f>
        <v>0</v>
      </c>
      <c r="CQ74" s="39"/>
      <c r="CR74" s="39">
        <f>CQ74*D74*E74*F74</f>
        <v>0</v>
      </c>
      <c r="CS74" s="44">
        <f t="shared" ref="CS74:CT77" si="284">SUM(M74+K74+W74+O74+Q74+Y74+U74+S74+AA74+AE74+AC74+AG74+AI74+AM74+BI74+BO74+AK74+AW74+AY74+CA74+CC74+BY74+CE74+CG74+BS74+BU74+AO74+AQ74+AS74+AU74+BK74+BM74+BQ74+BA74+BC74+BE74+BG74+BW74+CI74+CK74+CM74+CO74+CQ74)</f>
        <v>509</v>
      </c>
      <c r="CT74" s="44">
        <f t="shared" si="284"/>
        <v>15202826.239999998</v>
      </c>
      <c r="CU74" s="79">
        <f t="shared" si="44"/>
        <v>509</v>
      </c>
    </row>
    <row r="75" spans="1:99" s="1" customFormat="1" ht="30" x14ac:dyDescent="0.25">
      <c r="A75" s="28"/>
      <c r="B75" s="28">
        <v>43</v>
      </c>
      <c r="C75" s="58" t="s">
        <v>185</v>
      </c>
      <c r="D75" s="34">
        <v>11480</v>
      </c>
      <c r="E75" s="35">
        <v>3.25</v>
      </c>
      <c r="F75" s="36">
        <v>1</v>
      </c>
      <c r="G75" s="34">
        <v>1.4</v>
      </c>
      <c r="H75" s="34">
        <v>1.68</v>
      </c>
      <c r="I75" s="34">
        <v>2.23</v>
      </c>
      <c r="J75" s="37">
        <v>2.57</v>
      </c>
      <c r="K75" s="38"/>
      <c r="L75" s="39">
        <f>SUM(K75*$D75*$E75*$F75*$G75*$L$8)</f>
        <v>0</v>
      </c>
      <c r="M75" s="38"/>
      <c r="N75" s="39">
        <f t="shared" si="45"/>
        <v>0</v>
      </c>
      <c r="O75" s="38"/>
      <c r="P75" s="39">
        <f>SUM(O75*$D75*$E75*$F75*$G75*$P$8)</f>
        <v>0</v>
      </c>
      <c r="Q75" s="40"/>
      <c r="R75" s="39">
        <f>SUM(Q75*$D75*$E75*$F75*$G75*$R$8)</f>
        <v>0</v>
      </c>
      <c r="S75" s="38"/>
      <c r="T75" s="39">
        <f>SUM(S75*$D75*$E75*$F75*$G75*$T$8)</f>
        <v>0</v>
      </c>
      <c r="U75" s="38"/>
      <c r="V75" s="39">
        <f>SUM(U75*$D75*$E75*$F75*$G75*$V$8)</f>
        <v>0</v>
      </c>
      <c r="W75" s="41"/>
      <c r="X75" s="39">
        <f t="shared" si="46"/>
        <v>0</v>
      </c>
      <c r="Y75" s="38"/>
      <c r="Z75" s="39">
        <f>SUM(Y75*$D75*$E75*$F75*$G75*$Z$8)</f>
        <v>0</v>
      </c>
      <c r="AA75" s="38"/>
      <c r="AB75" s="39">
        <f>SUM(AA75*$D75*$E75*$F75*$G75*$AB$8)</f>
        <v>0</v>
      </c>
      <c r="AC75" s="38"/>
      <c r="AD75" s="39">
        <f>SUM(AC75*$D75*$E75*$F75*$G75*$AD$8)</f>
        <v>0</v>
      </c>
      <c r="AE75" s="38"/>
      <c r="AF75" s="39">
        <f>AE75*$D75*$E75*$F75*$H75*$AF$8</f>
        <v>0</v>
      </c>
      <c r="AG75" s="40"/>
      <c r="AH75" s="39">
        <f>AG75*$D75*$E75*$F75*$H75*$AH$8</f>
        <v>0</v>
      </c>
      <c r="AI75" s="41"/>
      <c r="AJ75" s="39">
        <f>SUM(AI75*$D75*$E75*$F75*$G75*$AJ$8)</f>
        <v>0</v>
      </c>
      <c r="AK75" s="38"/>
      <c r="AL75" s="39">
        <f>SUM(AK75*$D75*$E75*$F75*$G75*$AL$8)</f>
        <v>0</v>
      </c>
      <c r="AM75" s="38"/>
      <c r="AN75" s="39">
        <f>SUM(AM75*$D75*$E75*$F75*$G75*$AN$8)</f>
        <v>0</v>
      </c>
      <c r="AO75" s="38"/>
      <c r="AP75" s="39">
        <f>SUM(AO75*$D75*$E75*$F75*$G75*$AP$8)</f>
        <v>0</v>
      </c>
      <c r="AQ75" s="38"/>
      <c r="AR75" s="39">
        <f>SUM(AQ75*$D75*$E75*$F75*$G75*$AR$8)</f>
        <v>0</v>
      </c>
      <c r="AS75" s="38"/>
      <c r="AT75" s="39">
        <f>SUM(AS75*$D75*$E75*$F75*$G75*$AT$8)</f>
        <v>0</v>
      </c>
      <c r="AU75" s="38"/>
      <c r="AV75" s="39">
        <f>SUM(AU75*$D75*$E75*$F75*$G75*$AV$8)</f>
        <v>0</v>
      </c>
      <c r="AW75" s="38"/>
      <c r="AX75" s="39">
        <f>SUM(AW75*$D75*$E75*$F75*$G75*$AX$8)</f>
        <v>0</v>
      </c>
      <c r="AY75" s="38"/>
      <c r="AZ75" s="39">
        <f>SUM(AY75*$D75*$E75*$F75*$G75*$AZ$8)</f>
        <v>0</v>
      </c>
      <c r="BA75" s="38"/>
      <c r="BB75" s="39">
        <f>SUM(BA75*$D75*$E75*$F75*$G75*$BB$8)</f>
        <v>0</v>
      </c>
      <c r="BC75" s="38"/>
      <c r="BD75" s="39">
        <f>SUM(BC75*$D75*$E75*$F75*$G75*$BD$8)</f>
        <v>0</v>
      </c>
      <c r="BE75" s="38"/>
      <c r="BF75" s="39">
        <f>SUM(BE75*$D75*$E75*$F75*$G75*$BF$8)</f>
        <v>0</v>
      </c>
      <c r="BG75" s="38"/>
      <c r="BH75" s="39">
        <f>SUM(BG75*$D75*$E75*$F75*$G75*$BH$8)</f>
        <v>0</v>
      </c>
      <c r="BI75" s="38"/>
      <c r="BJ75" s="39">
        <f>BI75*$D75*$E75*$F75*$H75*$BJ$8</f>
        <v>0</v>
      </c>
      <c r="BK75" s="38"/>
      <c r="BL75" s="39">
        <f>BK75*$D75*$E75*$F75*$H75*$BL$8</f>
        <v>0</v>
      </c>
      <c r="BM75" s="70"/>
      <c r="BN75" s="39">
        <f>BM75*$D75*$E75*$F75*$H75*$BN$8</f>
        <v>0</v>
      </c>
      <c r="BO75" s="38"/>
      <c r="BP75" s="39">
        <f>BO75*$D75*$E75*$F75*$H75*$BP$8</f>
        <v>0</v>
      </c>
      <c r="BQ75" s="40"/>
      <c r="BR75" s="39">
        <f>BQ75*$D75*$E75*$F75*$H75*$BR$8</f>
        <v>0</v>
      </c>
      <c r="BS75" s="38"/>
      <c r="BT75" s="39">
        <f>BS75*$D75*$E75*$F75*$H75*$BT$8</f>
        <v>0</v>
      </c>
      <c r="BU75" s="38"/>
      <c r="BV75" s="39">
        <f>BU75*$D75*$E75*$F75*$H75*$BV$8</f>
        <v>0</v>
      </c>
      <c r="BW75" s="40"/>
      <c r="BX75" s="39">
        <f>BW75*$D75*$E75*$F75*$H75*$BX$8</f>
        <v>0</v>
      </c>
      <c r="BY75" s="38"/>
      <c r="BZ75" s="39">
        <f>BY75*$D75*$E75*$F75*$H75*$BZ$8</f>
        <v>0</v>
      </c>
      <c r="CA75" s="38"/>
      <c r="CB75" s="39">
        <f>CA75*$D75*$E75*$F75*$H75*$CB$8</f>
        <v>0</v>
      </c>
      <c r="CC75" s="38"/>
      <c r="CD75" s="39">
        <f>CC75*$D75*$E75*$F75*$H75*$CD$8</f>
        <v>0</v>
      </c>
      <c r="CE75" s="38"/>
      <c r="CF75" s="39">
        <f>CE75*$D75*$E75*$F75*$H75*$CF$8</f>
        <v>0</v>
      </c>
      <c r="CG75" s="38"/>
      <c r="CH75" s="39">
        <f>CG75*$D75*$E75*$F75*$H75*$CH$8</f>
        <v>0</v>
      </c>
      <c r="CI75" s="40"/>
      <c r="CJ75" s="39">
        <f>CI75*$D75*$E75*$F75*$H75*$CJ$8</f>
        <v>0</v>
      </c>
      <c r="CK75" s="38"/>
      <c r="CL75" s="39">
        <f>CK75*$D75*$E75*$F75*$H75*$CL$8</f>
        <v>0</v>
      </c>
      <c r="CM75" s="40"/>
      <c r="CN75" s="39">
        <f>CM75*$D75*$E75*$F75*$I75*$CN$8</f>
        <v>0</v>
      </c>
      <c r="CO75" s="38"/>
      <c r="CP75" s="39">
        <f>CO75*$D75*$E75*$F75*$J75*$CP$8</f>
        <v>0</v>
      </c>
      <c r="CQ75" s="39"/>
      <c r="CR75" s="39">
        <f>CQ75*D75*E75*F75</f>
        <v>0</v>
      </c>
      <c r="CS75" s="44">
        <f t="shared" si="284"/>
        <v>0</v>
      </c>
      <c r="CT75" s="44">
        <f t="shared" si="284"/>
        <v>0</v>
      </c>
      <c r="CU75" s="79">
        <f t="shared" si="44"/>
        <v>0</v>
      </c>
    </row>
    <row r="76" spans="1:99" s="1" customFormat="1" ht="30" x14ac:dyDescent="0.25">
      <c r="A76" s="28"/>
      <c r="B76" s="66">
        <v>44</v>
      </c>
      <c r="C76" s="33" t="s">
        <v>186</v>
      </c>
      <c r="D76" s="34">
        <v>11480</v>
      </c>
      <c r="E76" s="35">
        <v>3.18</v>
      </c>
      <c r="F76" s="36">
        <v>1</v>
      </c>
      <c r="G76" s="34">
        <v>1.4</v>
      </c>
      <c r="H76" s="34">
        <v>1.68</v>
      </c>
      <c r="I76" s="34">
        <v>2.23</v>
      </c>
      <c r="J76" s="37">
        <v>2.57</v>
      </c>
      <c r="K76" s="63"/>
      <c r="L76" s="39">
        <f>SUM(K76*$D76*$E76*$F76*$G76*$L$8)</f>
        <v>0</v>
      </c>
      <c r="M76" s="63"/>
      <c r="N76" s="39">
        <f t="shared" si="45"/>
        <v>0</v>
      </c>
      <c r="O76" s="63"/>
      <c r="P76" s="39">
        <f>SUM(O76*$D76*$E76*$F76*$G76*$P$8)</f>
        <v>0</v>
      </c>
      <c r="Q76" s="64"/>
      <c r="R76" s="39">
        <f>SUM(Q76*$D76*$E76*$F76*$G76*$R$8)</f>
        <v>0</v>
      </c>
      <c r="S76" s="63"/>
      <c r="T76" s="39">
        <f>SUM(S76*$D76*$E76*$F76*$G76*$T$8)</f>
        <v>0</v>
      </c>
      <c r="U76" s="38"/>
      <c r="V76" s="39">
        <f>SUM(U76*$D76*$E76*$F76*$G76*$V$8)</f>
        <v>0</v>
      </c>
      <c r="W76" s="41"/>
      <c r="X76" s="39">
        <f t="shared" si="46"/>
        <v>0</v>
      </c>
      <c r="Y76" s="63"/>
      <c r="Z76" s="39">
        <f>SUM(Y76*$D76*$E76*$F76*$G76*$Z$8)</f>
        <v>0</v>
      </c>
      <c r="AA76" s="63"/>
      <c r="AB76" s="39">
        <f>SUM(AA76*$D76*$E76*$F76*$G76*$AB$8)</f>
        <v>0</v>
      </c>
      <c r="AC76" s="63"/>
      <c r="AD76" s="39">
        <f>SUM(AC76*$D76*$E76*$F76*$G76*$AD$8)</f>
        <v>0</v>
      </c>
      <c r="AE76" s="63"/>
      <c r="AF76" s="39">
        <f>AE76*$D76*$E76*$F76*$H76*$AF$8</f>
        <v>0</v>
      </c>
      <c r="AG76" s="64"/>
      <c r="AH76" s="39">
        <f>AG76*$D76*$E76*$F76*$H76*$AH$8</f>
        <v>0</v>
      </c>
      <c r="AI76" s="41"/>
      <c r="AJ76" s="39">
        <f>SUM(AI76*$D76*$E76*$F76*$G76*$AJ$8)</f>
        <v>0</v>
      </c>
      <c r="AK76" s="63"/>
      <c r="AL76" s="39">
        <f>SUM(AK76*$D76*$E76*$F76*$G76*$AL$8)</f>
        <v>0</v>
      </c>
      <c r="AM76" s="63"/>
      <c r="AN76" s="39">
        <f>SUM(AM76*$D76*$E76*$F76*$G76*$AN$8)</f>
        <v>0</v>
      </c>
      <c r="AO76" s="63"/>
      <c r="AP76" s="39">
        <f>SUM(AO76*$D76*$E76*$F76*$G76*$AP$8)</f>
        <v>0</v>
      </c>
      <c r="AQ76" s="63"/>
      <c r="AR76" s="39">
        <f>SUM(AQ76*$D76*$E76*$F76*$G76*$AR$8)</f>
        <v>0</v>
      </c>
      <c r="AS76" s="63"/>
      <c r="AT76" s="39">
        <f>SUM(AS76*$D76*$E76*$F76*$G76*$AT$8)</f>
        <v>0</v>
      </c>
      <c r="AU76" s="63"/>
      <c r="AV76" s="39">
        <f>SUM(AU76*$D76*$E76*$F76*$G76*$AV$8)</f>
        <v>0</v>
      </c>
      <c r="AW76" s="63"/>
      <c r="AX76" s="39">
        <f>SUM(AW76*$D76*$E76*$F76*$G76*$AX$8)</f>
        <v>0</v>
      </c>
      <c r="AY76" s="63"/>
      <c r="AZ76" s="39">
        <f>SUM(AY76*$D76*$E76*$F76*$G76*$AZ$8)</f>
        <v>0</v>
      </c>
      <c r="BA76" s="63"/>
      <c r="BB76" s="39">
        <f>SUM(BA76*$D76*$E76*$F76*$G76*$BB$8)</f>
        <v>0</v>
      </c>
      <c r="BC76" s="63"/>
      <c r="BD76" s="39">
        <f>SUM(BC76*$D76*$E76*$F76*$G76*$BD$8)</f>
        <v>0</v>
      </c>
      <c r="BE76" s="63"/>
      <c r="BF76" s="39">
        <f>SUM(BE76*$D76*$E76*$F76*$G76*$BF$8)</f>
        <v>0</v>
      </c>
      <c r="BG76" s="63"/>
      <c r="BH76" s="39">
        <f>SUM(BG76*$D76*$E76*$F76*$G76*$BH$8)</f>
        <v>0</v>
      </c>
      <c r="BI76" s="63"/>
      <c r="BJ76" s="39">
        <f>BI76*$D76*$E76*$F76*$H76*$BJ$8</f>
        <v>0</v>
      </c>
      <c r="BK76" s="63"/>
      <c r="BL76" s="39">
        <f>BK76*$D76*$E76*$F76*$H76*$BL$8</f>
        <v>0</v>
      </c>
      <c r="BM76" s="71"/>
      <c r="BN76" s="39">
        <f>BM76*$D76*$E76*$F76*$H76*$BN$8</f>
        <v>0</v>
      </c>
      <c r="BO76" s="63"/>
      <c r="BP76" s="39">
        <f>BO76*$D76*$E76*$F76*$H76*$BP$8</f>
        <v>0</v>
      </c>
      <c r="BQ76" s="64"/>
      <c r="BR76" s="39">
        <f>BQ76*$D76*$E76*$F76*$H76*$BR$8</f>
        <v>0</v>
      </c>
      <c r="BS76" s="63"/>
      <c r="BT76" s="39">
        <f>BS76*$D76*$E76*$F76*$H76*$BT$8</f>
        <v>0</v>
      </c>
      <c r="BU76" s="63"/>
      <c r="BV76" s="39">
        <f>BU76*$D76*$E76*$F76*$H76*$BV$8</f>
        <v>0</v>
      </c>
      <c r="BW76" s="64"/>
      <c r="BX76" s="39">
        <f>BW76*$D76*$E76*$F76*$H76*$BX$8</f>
        <v>0</v>
      </c>
      <c r="BY76" s="63"/>
      <c r="BZ76" s="39">
        <f>BY76*$D76*$E76*$F76*$H76*$BZ$8</f>
        <v>0</v>
      </c>
      <c r="CA76" s="63"/>
      <c r="CB76" s="39">
        <f>CA76*$D76*$E76*$F76*$H76*$CB$8</f>
        <v>0</v>
      </c>
      <c r="CC76" s="63"/>
      <c r="CD76" s="39">
        <f>CC76*$D76*$E76*$F76*$H76*$CD$8</f>
        <v>0</v>
      </c>
      <c r="CE76" s="63"/>
      <c r="CF76" s="39">
        <f>CE76*$D76*$E76*$F76*$H76*$CF$8</f>
        <v>0</v>
      </c>
      <c r="CG76" s="63"/>
      <c r="CH76" s="39">
        <f>CG76*$D76*$E76*$F76*$H76*$CH$8</f>
        <v>0</v>
      </c>
      <c r="CI76" s="64"/>
      <c r="CJ76" s="39">
        <f>CI76*$D76*$E76*$F76*$H76*$CJ$8</f>
        <v>0</v>
      </c>
      <c r="CK76" s="63"/>
      <c r="CL76" s="39">
        <f>CK76*$D76*$E76*$F76*$H76*$CL$8</f>
        <v>0</v>
      </c>
      <c r="CM76" s="64"/>
      <c r="CN76" s="39">
        <f>CM76*$D76*$E76*$F76*$I76*$CN$8</f>
        <v>0</v>
      </c>
      <c r="CO76" s="63"/>
      <c r="CP76" s="39">
        <f>CO76*$D76*$E76*$F76*$J76*$CP$8</f>
        <v>0</v>
      </c>
      <c r="CQ76" s="39"/>
      <c r="CR76" s="39">
        <f>CQ76*D76*E76*F76</f>
        <v>0</v>
      </c>
      <c r="CS76" s="44">
        <f t="shared" si="284"/>
        <v>0</v>
      </c>
      <c r="CT76" s="44">
        <f t="shared" si="284"/>
        <v>0</v>
      </c>
      <c r="CU76" s="79">
        <f t="shared" si="44"/>
        <v>0</v>
      </c>
    </row>
    <row r="77" spans="1:99" s="1" customFormat="1" x14ac:dyDescent="0.25">
      <c r="A77" s="28"/>
      <c r="B77" s="28">
        <v>45</v>
      </c>
      <c r="C77" s="33" t="s">
        <v>187</v>
      </c>
      <c r="D77" s="34">
        <v>11480</v>
      </c>
      <c r="E77" s="35">
        <v>0.8</v>
      </c>
      <c r="F77" s="36">
        <v>1</v>
      </c>
      <c r="G77" s="34">
        <v>1.4</v>
      </c>
      <c r="H77" s="34">
        <v>1.68</v>
      </c>
      <c r="I77" s="34">
        <v>2.23</v>
      </c>
      <c r="J77" s="37">
        <v>2.57</v>
      </c>
      <c r="K77" s="63">
        <v>10</v>
      </c>
      <c r="L77" s="39">
        <f>SUM(K77*$D77*$E77*$F77*$G77*$L$8)</f>
        <v>128575.99999999999</v>
      </c>
      <c r="M77" s="63"/>
      <c r="N77" s="39">
        <f t="shared" si="45"/>
        <v>0</v>
      </c>
      <c r="O77" s="63"/>
      <c r="P77" s="39">
        <f>SUM(O77*$D77*$E77*$F77*$G77*$P$8)</f>
        <v>0</v>
      </c>
      <c r="Q77" s="64"/>
      <c r="R77" s="39">
        <f>SUM(Q77*$D77*$E77*$F77*$G77*$R$8)</f>
        <v>0</v>
      </c>
      <c r="S77" s="63"/>
      <c r="T77" s="39">
        <f>SUM(S77*$D77*$E77*$F77*$G77*$T$8)</f>
        <v>0</v>
      </c>
      <c r="U77" s="38"/>
      <c r="V77" s="39">
        <f>SUM(U77*$D77*$E77*$F77*$G77*$V$8)</f>
        <v>0</v>
      </c>
      <c r="W77" s="41"/>
      <c r="X77" s="39">
        <f t="shared" si="46"/>
        <v>0</v>
      </c>
      <c r="Y77" s="63">
        <v>5</v>
      </c>
      <c r="Z77" s="39">
        <f>SUM(Y77*$D77*$E77*$F77*$G77*$Z$8)</f>
        <v>64287.999999999993</v>
      </c>
      <c r="AA77" s="63"/>
      <c r="AB77" s="39">
        <f>SUM(AA77*$D77*$E77*$F77*$G77*$AB$8)</f>
        <v>0</v>
      </c>
      <c r="AC77" s="63">
        <v>20</v>
      </c>
      <c r="AD77" s="39">
        <f>SUM(AC77*$D77*$E77*$F77*$G77*$AD$8)</f>
        <v>257151.99999999997</v>
      </c>
      <c r="AE77" s="63"/>
      <c r="AF77" s="39">
        <f>AE77*$D77*$E77*$F77*$H77*$AF$8</f>
        <v>0</v>
      </c>
      <c r="AG77" s="68">
        <v>21</v>
      </c>
      <c r="AH77" s="39">
        <f>AG77*$D77*$E77*$F77*$H77*$AH$8</f>
        <v>324011.51999999996</v>
      </c>
      <c r="AI77" s="41">
        <v>11</v>
      </c>
      <c r="AJ77" s="39">
        <f>SUM(AI77*$D77*$E77*$F77*$G77*$AJ$8)</f>
        <v>141433.59999999998</v>
      </c>
      <c r="AK77" s="63"/>
      <c r="AL77" s="39">
        <f>SUM(AK77*$D77*$E77*$F77*$G77*$AL$8)</f>
        <v>0</v>
      </c>
      <c r="AM77" s="63"/>
      <c r="AN77" s="39">
        <f>SUM(AM77*$D77*$E77*$F77*$G77*$AN$8)</f>
        <v>0</v>
      </c>
      <c r="AO77" s="63"/>
      <c r="AP77" s="39">
        <f>SUM(AO77*$D77*$E77*$F77*$G77*$AP$8)</f>
        <v>0</v>
      </c>
      <c r="AQ77" s="63">
        <v>7</v>
      </c>
      <c r="AR77" s="39">
        <f>SUM(AQ77*$D77*$E77*$F77*$G77*$AR$8)</f>
        <v>90003.199999999997</v>
      </c>
      <c r="AS77" s="63"/>
      <c r="AT77" s="39">
        <f>SUM(AS77*$D77*$E77*$F77*$G77*$AT$8)</f>
        <v>0</v>
      </c>
      <c r="AU77" s="63"/>
      <c r="AV77" s="39">
        <f>SUM(AU77*$D77*$E77*$F77*$G77*$AV$8)</f>
        <v>0</v>
      </c>
      <c r="AW77" s="63">
        <v>7</v>
      </c>
      <c r="AX77" s="39">
        <f>SUM(AW77*$D77*$E77*$F77*$G77*$AX$8)</f>
        <v>90003.199999999997</v>
      </c>
      <c r="AY77" s="63">
        <v>8</v>
      </c>
      <c r="AZ77" s="39">
        <f>SUM(AY77*$D77*$E77*$F77*$G77*$AZ$8)</f>
        <v>102860.79999999999</v>
      </c>
      <c r="BA77" s="63"/>
      <c r="BB77" s="39">
        <f>SUM(BA77*$D77*$E77*$F77*$G77*$BB$8)</f>
        <v>0</v>
      </c>
      <c r="BC77" s="63"/>
      <c r="BD77" s="39">
        <f>SUM(BC77*$D77*$E77*$F77*$G77*$BD$8)</f>
        <v>0</v>
      </c>
      <c r="BE77" s="63"/>
      <c r="BF77" s="39">
        <f>SUM(BE77*$D77*$E77*$F77*$G77*$BF$8)</f>
        <v>0</v>
      </c>
      <c r="BG77" s="63">
        <v>12</v>
      </c>
      <c r="BH77" s="39">
        <f>SUM(BG77*$D77*$E77*$F77*$G77*$BH$8)</f>
        <v>154291.19999999998</v>
      </c>
      <c r="BI77" s="63"/>
      <c r="BJ77" s="39">
        <f>BI77*$D77*$E77*$F77*$H77*$BJ$8</f>
        <v>0</v>
      </c>
      <c r="BK77" s="65">
        <v>57</v>
      </c>
      <c r="BL77" s="39">
        <f>BK77*$D77*$E77*$F77*$H77*$BL$8</f>
        <v>879459.83999999997</v>
      </c>
      <c r="BM77" s="71"/>
      <c r="BN77" s="39">
        <f>BM77*$D77*$E77*$F77*$H77*$BN$8</f>
        <v>0</v>
      </c>
      <c r="BO77" s="63"/>
      <c r="BP77" s="39">
        <f>BO77*$D77*$E77*$F77*$H77*$BP$8</f>
        <v>0</v>
      </c>
      <c r="BQ77" s="68">
        <v>10</v>
      </c>
      <c r="BR77" s="39">
        <f>BQ77*$D77*$E77*$F77*$H77*$BR$8</f>
        <v>154291.19999999998</v>
      </c>
      <c r="BS77" s="65">
        <v>7</v>
      </c>
      <c r="BT77" s="39">
        <f>BS77*$D77*$E77*$F77*$H77*$BT$8</f>
        <v>108003.84</v>
      </c>
      <c r="BU77" s="63">
        <v>11</v>
      </c>
      <c r="BV77" s="39">
        <f>BU77*$D77*$E77*$F77*$H77*$BV$8</f>
        <v>169720.32000000001</v>
      </c>
      <c r="BW77" s="68">
        <v>2</v>
      </c>
      <c r="BX77" s="39">
        <f>BW77*$D77*$E77*$F77*$H77*$BX$8</f>
        <v>30858.239999999998</v>
      </c>
      <c r="BY77" s="65">
        <v>28</v>
      </c>
      <c r="BZ77" s="39">
        <f>BY77*$D77*$E77*$F77*$H77*$BZ$8</f>
        <v>432015.35999999999</v>
      </c>
      <c r="CA77" s="63"/>
      <c r="CB77" s="39">
        <f>CA77*$D77*$E77*$F77*$H77*$CB$8</f>
        <v>0</v>
      </c>
      <c r="CC77" s="63">
        <v>19</v>
      </c>
      <c r="CD77" s="39">
        <f>CC77*$D77*$E77*$F77*$H77*$CD$8</f>
        <v>293153.27999999997</v>
      </c>
      <c r="CE77" s="63">
        <v>10</v>
      </c>
      <c r="CF77" s="39">
        <f>CE77*$D77*$E77*$F77*$H77*$CF$8</f>
        <v>154291.19999999998</v>
      </c>
      <c r="CG77" s="63"/>
      <c r="CH77" s="39">
        <f>CG77*$D77*$E77*$F77*$H77*$CH$8</f>
        <v>0</v>
      </c>
      <c r="CI77" s="64">
        <v>8</v>
      </c>
      <c r="CJ77" s="39">
        <f>CI77*$D77*$E77*$F77*$H77*$CJ$8</f>
        <v>123432.95999999999</v>
      </c>
      <c r="CK77" s="63">
        <v>1</v>
      </c>
      <c r="CL77" s="39">
        <f>CK77*$D77*$E77*$F77*$H77*$CL$8</f>
        <v>15429.119999999999</v>
      </c>
      <c r="CM77" s="68">
        <v>10</v>
      </c>
      <c r="CN77" s="39">
        <f>CM77*$D77*$E77*$F77*$I77*$CN$8</f>
        <v>204803.20000000001</v>
      </c>
      <c r="CO77" s="65"/>
      <c r="CP77" s="39">
        <f>CO77*$D77*$E77*$F77*$J77*$CP$8</f>
        <v>0</v>
      </c>
      <c r="CQ77" s="39"/>
      <c r="CR77" s="39">
        <f>CQ77*D77*E77*F77</f>
        <v>0</v>
      </c>
      <c r="CS77" s="44">
        <f t="shared" si="284"/>
        <v>264</v>
      </c>
      <c r="CT77" s="44">
        <f t="shared" si="284"/>
        <v>3918078.0800000005</v>
      </c>
      <c r="CU77" s="79">
        <f t="shared" si="44"/>
        <v>264</v>
      </c>
    </row>
    <row r="78" spans="1:99" s="1" customFormat="1" x14ac:dyDescent="0.25">
      <c r="A78" s="127">
        <v>19</v>
      </c>
      <c r="B78" s="127"/>
      <c r="C78" s="128" t="s">
        <v>188</v>
      </c>
      <c r="D78" s="136">
        <v>11480</v>
      </c>
      <c r="E78" s="140">
        <v>3.01</v>
      </c>
      <c r="F78" s="130">
        <v>1</v>
      </c>
      <c r="G78" s="136">
        <v>1.4</v>
      </c>
      <c r="H78" s="34">
        <v>1.68</v>
      </c>
      <c r="I78" s="34">
        <v>2.23</v>
      </c>
      <c r="J78" s="37">
        <v>2.57</v>
      </c>
      <c r="K78" s="90">
        <f>SUM(K79:K96)</f>
        <v>0</v>
      </c>
      <c r="L78" s="90">
        <f>SUM(L79:L96)</f>
        <v>0</v>
      </c>
      <c r="M78" s="90">
        <f>SUM(M79:M96)</f>
        <v>0</v>
      </c>
      <c r="N78" s="90">
        <f t="shared" ref="N78:CH78" si="285">SUM(N79:N96)</f>
        <v>0</v>
      </c>
      <c r="O78" s="90">
        <f t="shared" si="285"/>
        <v>95</v>
      </c>
      <c r="P78" s="90">
        <f t="shared" si="285"/>
        <v>610736</v>
      </c>
      <c r="Q78" s="91">
        <f t="shared" si="285"/>
        <v>334</v>
      </c>
      <c r="R78" s="90">
        <f t="shared" si="285"/>
        <v>31777236.960000001</v>
      </c>
      <c r="S78" s="90">
        <f t="shared" si="285"/>
        <v>0</v>
      </c>
      <c r="T78" s="90">
        <f t="shared" si="285"/>
        <v>0</v>
      </c>
      <c r="U78" s="90">
        <f t="shared" si="285"/>
        <v>0</v>
      </c>
      <c r="V78" s="90">
        <f t="shared" si="285"/>
        <v>0</v>
      </c>
      <c r="W78" s="90">
        <f t="shared" si="285"/>
        <v>0</v>
      </c>
      <c r="X78" s="90">
        <f t="shared" si="285"/>
        <v>0</v>
      </c>
      <c r="Y78" s="90">
        <f t="shared" si="285"/>
        <v>0</v>
      </c>
      <c r="Z78" s="90">
        <f t="shared" si="285"/>
        <v>0</v>
      </c>
      <c r="AA78" s="90">
        <f t="shared" si="285"/>
        <v>0</v>
      </c>
      <c r="AB78" s="90">
        <f t="shared" si="285"/>
        <v>0</v>
      </c>
      <c r="AC78" s="141">
        <f>SUM(AC79:AC96)</f>
        <v>4</v>
      </c>
      <c r="AD78" s="141">
        <f>SUM(AD79:AD96)</f>
        <v>25715.199999999997</v>
      </c>
      <c r="AE78" s="90">
        <f t="shared" si="285"/>
        <v>210</v>
      </c>
      <c r="AF78" s="90">
        <f t="shared" si="285"/>
        <v>15485243.423999999</v>
      </c>
      <c r="AG78" s="91">
        <f t="shared" si="285"/>
        <v>0</v>
      </c>
      <c r="AH78" s="90">
        <f t="shared" si="285"/>
        <v>0</v>
      </c>
      <c r="AI78" s="90">
        <f t="shared" si="285"/>
        <v>0</v>
      </c>
      <c r="AJ78" s="90">
        <f t="shared" si="285"/>
        <v>0</v>
      </c>
      <c r="AK78" s="90">
        <f>SUM(AK79:AK96)</f>
        <v>0</v>
      </c>
      <c r="AL78" s="90">
        <f>SUM(AL79:AL96)</f>
        <v>0</v>
      </c>
      <c r="AM78" s="141">
        <f t="shared" si="285"/>
        <v>0</v>
      </c>
      <c r="AN78" s="141">
        <f t="shared" si="285"/>
        <v>0</v>
      </c>
      <c r="AO78" s="90">
        <f t="shared" si="285"/>
        <v>0</v>
      </c>
      <c r="AP78" s="90">
        <f t="shared" si="285"/>
        <v>0</v>
      </c>
      <c r="AQ78" s="90">
        <f t="shared" si="285"/>
        <v>0</v>
      </c>
      <c r="AR78" s="90">
        <f t="shared" si="285"/>
        <v>0</v>
      </c>
      <c r="AS78" s="90">
        <f t="shared" si="285"/>
        <v>0</v>
      </c>
      <c r="AT78" s="90">
        <f t="shared" si="285"/>
        <v>0</v>
      </c>
      <c r="AU78" s="90">
        <f t="shared" si="285"/>
        <v>3</v>
      </c>
      <c r="AV78" s="90">
        <f t="shared" si="285"/>
        <v>19286.399999999998</v>
      </c>
      <c r="AW78" s="90">
        <f t="shared" si="285"/>
        <v>0</v>
      </c>
      <c r="AX78" s="90">
        <f t="shared" si="285"/>
        <v>0</v>
      </c>
      <c r="AY78" s="90">
        <f t="shared" si="285"/>
        <v>2</v>
      </c>
      <c r="AZ78" s="90">
        <f t="shared" si="285"/>
        <v>12857.599999999999</v>
      </c>
      <c r="BA78" s="90">
        <f t="shared" si="285"/>
        <v>0</v>
      </c>
      <c r="BB78" s="90">
        <f t="shared" si="285"/>
        <v>0</v>
      </c>
      <c r="BC78" s="90">
        <f t="shared" si="285"/>
        <v>0</v>
      </c>
      <c r="BD78" s="90">
        <f t="shared" si="285"/>
        <v>0</v>
      </c>
      <c r="BE78" s="90">
        <f t="shared" si="285"/>
        <v>0</v>
      </c>
      <c r="BF78" s="90">
        <f t="shared" si="285"/>
        <v>0</v>
      </c>
      <c r="BG78" s="90">
        <f t="shared" si="285"/>
        <v>0</v>
      </c>
      <c r="BH78" s="90">
        <f t="shared" si="285"/>
        <v>0</v>
      </c>
      <c r="BI78" s="90">
        <f t="shared" si="285"/>
        <v>0</v>
      </c>
      <c r="BJ78" s="90">
        <f t="shared" si="285"/>
        <v>0</v>
      </c>
      <c r="BK78" s="90">
        <f>SUM(BK79:BK96)</f>
        <v>0</v>
      </c>
      <c r="BL78" s="90">
        <f>SUM(BL79:BL96)</f>
        <v>0</v>
      </c>
      <c r="BM78" s="90">
        <f>SUM(BM79:BM96)</f>
        <v>0</v>
      </c>
      <c r="BN78" s="90">
        <f>SUM(BN79:BN96)</f>
        <v>0</v>
      </c>
      <c r="BO78" s="90">
        <f t="shared" si="285"/>
        <v>0</v>
      </c>
      <c r="BP78" s="90">
        <f t="shared" si="285"/>
        <v>0</v>
      </c>
      <c r="BQ78" s="91">
        <f t="shared" si="285"/>
        <v>0</v>
      </c>
      <c r="BR78" s="90">
        <f t="shared" si="285"/>
        <v>0</v>
      </c>
      <c r="BS78" s="90">
        <f t="shared" si="285"/>
        <v>0</v>
      </c>
      <c r="BT78" s="90">
        <f t="shared" si="285"/>
        <v>0</v>
      </c>
      <c r="BU78" s="90">
        <f t="shared" si="285"/>
        <v>0</v>
      </c>
      <c r="BV78" s="90">
        <f t="shared" si="285"/>
        <v>0</v>
      </c>
      <c r="BW78" s="91">
        <f t="shared" si="285"/>
        <v>0</v>
      </c>
      <c r="BX78" s="90">
        <f t="shared" si="285"/>
        <v>0</v>
      </c>
      <c r="BY78" s="90">
        <f t="shared" si="285"/>
        <v>3</v>
      </c>
      <c r="BZ78" s="90">
        <f t="shared" si="285"/>
        <v>23143.68</v>
      </c>
      <c r="CA78" s="90">
        <f t="shared" si="285"/>
        <v>0</v>
      </c>
      <c r="CB78" s="90">
        <f t="shared" si="285"/>
        <v>0</v>
      </c>
      <c r="CC78" s="90">
        <f t="shared" si="285"/>
        <v>3</v>
      </c>
      <c r="CD78" s="90">
        <f t="shared" si="285"/>
        <v>23143.68</v>
      </c>
      <c r="CE78" s="90">
        <f t="shared" si="285"/>
        <v>0</v>
      </c>
      <c r="CF78" s="90">
        <f t="shared" si="285"/>
        <v>0</v>
      </c>
      <c r="CG78" s="90">
        <f t="shared" si="285"/>
        <v>0</v>
      </c>
      <c r="CH78" s="90">
        <f t="shared" si="285"/>
        <v>0</v>
      </c>
      <c r="CI78" s="91">
        <f t="shared" ref="CI78:CT78" si="286">SUM(CI79:CI96)</f>
        <v>0</v>
      </c>
      <c r="CJ78" s="90">
        <f t="shared" si="286"/>
        <v>0</v>
      </c>
      <c r="CK78" s="90">
        <f t="shared" si="286"/>
        <v>0</v>
      </c>
      <c r="CL78" s="90">
        <f t="shared" si="286"/>
        <v>0</v>
      </c>
      <c r="CM78" s="91">
        <v>0</v>
      </c>
      <c r="CN78" s="90">
        <f t="shared" si="286"/>
        <v>0</v>
      </c>
      <c r="CO78" s="90">
        <f t="shared" si="286"/>
        <v>0</v>
      </c>
      <c r="CP78" s="90">
        <f t="shared" si="286"/>
        <v>0</v>
      </c>
      <c r="CQ78" s="90">
        <f t="shared" si="286"/>
        <v>0</v>
      </c>
      <c r="CR78" s="90">
        <f t="shared" si="286"/>
        <v>0</v>
      </c>
      <c r="CS78" s="90">
        <f t="shared" si="286"/>
        <v>654</v>
      </c>
      <c r="CT78" s="90">
        <f t="shared" si="286"/>
        <v>47977362.944000006</v>
      </c>
      <c r="CU78" s="79"/>
    </row>
    <row r="79" spans="1:99" s="1" customFormat="1" x14ac:dyDescent="0.25">
      <c r="A79" s="28"/>
      <c r="B79" s="28">
        <v>46</v>
      </c>
      <c r="C79" s="33" t="s">
        <v>189</v>
      </c>
      <c r="D79" s="34">
        <v>11480</v>
      </c>
      <c r="E79" s="35">
        <v>3.64</v>
      </c>
      <c r="F79" s="36">
        <v>1</v>
      </c>
      <c r="G79" s="34">
        <v>1.4</v>
      </c>
      <c r="H79" s="34">
        <v>1.68</v>
      </c>
      <c r="I79" s="34">
        <v>2.23</v>
      </c>
      <c r="J79" s="37">
        <v>2.57</v>
      </c>
      <c r="K79" s="38">
        <v>0</v>
      </c>
      <c r="L79" s="39">
        <f t="shared" ref="L79:L96" si="287">SUM(K79*$D79*$E79*$F79*$G79*$L$8)</f>
        <v>0</v>
      </c>
      <c r="M79" s="38">
        <v>0</v>
      </c>
      <c r="N79" s="39">
        <f t="shared" si="45"/>
        <v>0</v>
      </c>
      <c r="O79" s="38"/>
      <c r="P79" s="39">
        <f t="shared" ref="P79:P96" si="288">SUM(O79*$D79*$E79*$F79*$G79*$P$8)</f>
        <v>0</v>
      </c>
      <c r="Q79" s="40"/>
      <c r="R79" s="39">
        <f t="shared" ref="R79:R96" si="289">SUM(Q79*$D79*$E79*$F79*$G79*$R$8)</f>
        <v>0</v>
      </c>
      <c r="S79" s="38">
        <v>0</v>
      </c>
      <c r="T79" s="39">
        <f t="shared" ref="T79:T96" si="290">SUM(S79*$D79*$E79*$F79*$G79*$T$8)</f>
        <v>0</v>
      </c>
      <c r="U79" s="38"/>
      <c r="V79" s="39">
        <f t="shared" ref="V79:V96" si="291">SUM(U79*$D79*$E79*$F79*$G79*$V$8)</f>
        <v>0</v>
      </c>
      <c r="W79" s="41"/>
      <c r="X79" s="39">
        <f t="shared" si="46"/>
        <v>0</v>
      </c>
      <c r="Y79" s="38">
        <v>0</v>
      </c>
      <c r="Z79" s="39">
        <f t="shared" ref="Z79:Z96" si="292">SUM(Y79*$D79*$E79*$F79*$G79*$Z$8)</f>
        <v>0</v>
      </c>
      <c r="AA79" s="38">
        <v>0</v>
      </c>
      <c r="AB79" s="39">
        <f t="shared" ref="AB79:AB96" si="293">SUM(AA79*$D79*$E79*$F79*$G79*$AB$8)</f>
        <v>0</v>
      </c>
      <c r="AC79" s="38">
        <v>0</v>
      </c>
      <c r="AD79" s="39">
        <f t="shared" ref="AD79:AD96" si="294">SUM(AC79*$D79*$E79*$F79*$G79*$AD$8)</f>
        <v>0</v>
      </c>
      <c r="AE79" s="38">
        <v>0</v>
      </c>
      <c r="AF79" s="39">
        <f t="shared" ref="AF79:AF96" si="295">AE79*$D79*$E79*$F79*$H79*$AF$8</f>
        <v>0</v>
      </c>
      <c r="AG79" s="40">
        <v>0</v>
      </c>
      <c r="AH79" s="39">
        <f t="shared" ref="AH79:AH96" si="296">AG79*$D79*$E79*$F79*$H79*$AH$8</f>
        <v>0</v>
      </c>
      <c r="AI79" s="41"/>
      <c r="AJ79" s="39">
        <f t="shared" ref="AJ79:AJ96" si="297">SUM(AI79*$D79*$E79*$F79*$G79*$AJ$8)</f>
        <v>0</v>
      </c>
      <c r="AK79" s="38"/>
      <c r="AL79" s="39">
        <f t="shared" ref="AL79:AL96" si="298">SUM(AK79*$D79*$E79*$F79*$G79*$AL$8)</f>
        <v>0</v>
      </c>
      <c r="AM79" s="38">
        <v>0</v>
      </c>
      <c r="AN79" s="39">
        <f t="shared" ref="AN79:AN96" si="299">SUM(AM79*$D79*$E79*$F79*$G79*$AN$8)</f>
        <v>0</v>
      </c>
      <c r="AO79" s="38">
        <v>0</v>
      </c>
      <c r="AP79" s="39">
        <f t="shared" ref="AP79:AP96" si="300">SUM(AO79*$D79*$E79*$F79*$G79*$AP$8)</f>
        <v>0</v>
      </c>
      <c r="AQ79" s="38"/>
      <c r="AR79" s="39">
        <f t="shared" ref="AR79:AR96" si="301">SUM(AQ79*$D79*$E79*$F79*$G79*$AR$8)</f>
        <v>0</v>
      </c>
      <c r="AS79" s="38"/>
      <c r="AT79" s="39">
        <f t="shared" ref="AT79:AT96" si="302">SUM(AS79*$D79*$E79*$F79*$G79*$AT$8)</f>
        <v>0</v>
      </c>
      <c r="AU79" s="38"/>
      <c r="AV79" s="39">
        <f t="shared" ref="AV79:AV96" si="303">SUM(AU79*$D79*$E79*$F79*$G79*$AV$8)</f>
        <v>0</v>
      </c>
      <c r="AW79" s="38">
        <v>0</v>
      </c>
      <c r="AX79" s="39">
        <f t="shared" ref="AX79:AX96" si="304">SUM(AW79*$D79*$E79*$F79*$G79*$AX$8)</f>
        <v>0</v>
      </c>
      <c r="AY79" s="38">
        <v>0</v>
      </c>
      <c r="AZ79" s="39">
        <f t="shared" ref="AZ79:AZ96" si="305">SUM(AY79*$D79*$E79*$F79*$G79*$AZ$8)</f>
        <v>0</v>
      </c>
      <c r="BA79" s="38">
        <v>0</v>
      </c>
      <c r="BB79" s="39">
        <f t="shared" ref="BB79:BB96" si="306">SUM(BA79*$D79*$E79*$F79*$G79*$BB$8)</f>
        <v>0</v>
      </c>
      <c r="BC79" s="38">
        <v>0</v>
      </c>
      <c r="BD79" s="39">
        <f t="shared" ref="BD79:BD96" si="307">SUM(BC79*$D79*$E79*$F79*$G79*$BD$8)</f>
        <v>0</v>
      </c>
      <c r="BE79" s="38">
        <v>0</v>
      </c>
      <c r="BF79" s="39">
        <f t="shared" ref="BF79:BF96" si="308">SUM(BE79*$D79*$E79*$F79*$G79*$BF$8)</f>
        <v>0</v>
      </c>
      <c r="BG79" s="38"/>
      <c r="BH79" s="39">
        <f t="shared" ref="BH79:BH96" si="309">SUM(BG79*$D79*$E79*$F79*$G79*$BH$8)</f>
        <v>0</v>
      </c>
      <c r="BI79" s="38">
        <v>0</v>
      </c>
      <c r="BJ79" s="39">
        <f t="shared" ref="BJ79:BJ96" si="310">BI79*$D79*$E79*$F79*$H79*$BJ$8</f>
        <v>0</v>
      </c>
      <c r="BK79" s="38">
        <v>0</v>
      </c>
      <c r="BL79" s="39">
        <f t="shared" ref="BL79:BL96" si="311">BK79*$D79*$E79*$F79*$H79*$BL$8</f>
        <v>0</v>
      </c>
      <c r="BM79" s="70">
        <v>0</v>
      </c>
      <c r="BN79" s="39">
        <f t="shared" ref="BN79:BN96" si="312">BM79*$D79*$E79*$F79*$H79*$BN$8</f>
        <v>0</v>
      </c>
      <c r="BO79" s="38">
        <v>0</v>
      </c>
      <c r="BP79" s="39">
        <f t="shared" ref="BP79:BP96" si="313">BO79*$D79*$E79*$F79*$H79*$BP$8</f>
        <v>0</v>
      </c>
      <c r="BQ79" s="40">
        <v>0</v>
      </c>
      <c r="BR79" s="39">
        <f t="shared" ref="BR79:BR96" si="314">BQ79*$D79*$E79*$F79*$H79*$BR$8</f>
        <v>0</v>
      </c>
      <c r="BS79" s="38">
        <v>0</v>
      </c>
      <c r="BT79" s="39">
        <f t="shared" ref="BT79:BT96" si="315">BS79*$D79*$E79*$F79*$H79*$BT$8</f>
        <v>0</v>
      </c>
      <c r="BU79" s="38">
        <v>0</v>
      </c>
      <c r="BV79" s="39">
        <f t="shared" ref="BV79:BV96" si="316">BU79*$D79*$E79*$F79*$H79*$BV$8</f>
        <v>0</v>
      </c>
      <c r="BW79" s="40"/>
      <c r="BX79" s="39">
        <f t="shared" ref="BX79:BX96" si="317">BW79*$D79*$E79*$F79*$H79*$BX$8</f>
        <v>0</v>
      </c>
      <c r="BY79" s="38">
        <v>0</v>
      </c>
      <c r="BZ79" s="39">
        <f t="shared" ref="BZ79:BZ96" si="318">BY79*$D79*$E79*$F79*$H79*$BZ$8</f>
        <v>0</v>
      </c>
      <c r="CA79" s="38">
        <v>0</v>
      </c>
      <c r="CB79" s="39">
        <f t="shared" ref="CB79:CB96" si="319">CA79*$D79*$E79*$F79*$H79*$CB$8</f>
        <v>0</v>
      </c>
      <c r="CC79" s="38">
        <v>0</v>
      </c>
      <c r="CD79" s="39">
        <f t="shared" ref="CD79:CD96" si="320">CC79*$D79*$E79*$F79*$H79*$CD$8</f>
        <v>0</v>
      </c>
      <c r="CE79" s="38">
        <v>0</v>
      </c>
      <c r="CF79" s="39">
        <f t="shared" ref="CF79:CF96" si="321">CE79*$D79*$E79*$F79*$H79*$CF$8</f>
        <v>0</v>
      </c>
      <c r="CG79" s="38"/>
      <c r="CH79" s="39">
        <f t="shared" ref="CH79:CH96" si="322">CG79*$D79*$E79*$F79*$H79*$CH$8</f>
        <v>0</v>
      </c>
      <c r="CI79" s="40"/>
      <c r="CJ79" s="39">
        <f t="shared" ref="CJ79:CJ96" si="323">CI79*$D79*$E79*$F79*$H79*$CJ$8</f>
        <v>0</v>
      </c>
      <c r="CK79" s="38">
        <v>0</v>
      </c>
      <c r="CL79" s="39">
        <f t="shared" ref="CL79:CL96" si="324">CK79*$D79*$E79*$F79*$H79*$CL$8</f>
        <v>0</v>
      </c>
      <c r="CM79" s="40">
        <v>0</v>
      </c>
      <c r="CN79" s="39">
        <f t="shared" ref="CN79:CN96" si="325">CM79*$D79*$E79*$F79*$I79*$CN$8</f>
        <v>0</v>
      </c>
      <c r="CO79" s="38">
        <v>0</v>
      </c>
      <c r="CP79" s="39">
        <f t="shared" ref="CP79:CP96" si="326">CO79*$D79*$E79*$F79*$J79*$CP$8</f>
        <v>0</v>
      </c>
      <c r="CQ79" s="39"/>
      <c r="CR79" s="39">
        <f t="shared" ref="CR79:CR96" si="327">CQ79*D79*E79*F79</f>
        <v>0</v>
      </c>
      <c r="CS79" s="44">
        <f t="shared" ref="CS79:CT96" si="328">SUM(M79+K79+W79+O79+Q79+Y79+U79+S79+AA79+AE79+AC79+AG79+AI79+AM79+BI79+BO79+AK79+AW79+AY79+CA79+CC79+BY79+CE79+CG79+BS79+BU79+AO79+AQ79+AS79+AU79+BK79+BM79+BQ79+BA79+BC79+BE79+BG79+BW79+CI79+CK79+CM79+CO79+CQ79)</f>
        <v>0</v>
      </c>
      <c r="CT79" s="44">
        <f t="shared" si="328"/>
        <v>0</v>
      </c>
      <c r="CU79" s="79">
        <f t="shared" ref="CU79:CU142" si="329">SUM(CS79*F79)</f>
        <v>0</v>
      </c>
    </row>
    <row r="80" spans="1:99" s="1" customFormat="1" x14ac:dyDescent="0.25">
      <c r="A80" s="28"/>
      <c r="B80" s="28">
        <v>47</v>
      </c>
      <c r="C80" s="33" t="s">
        <v>190</v>
      </c>
      <c r="D80" s="34">
        <v>11480</v>
      </c>
      <c r="E80" s="35">
        <v>4.0199999999999996</v>
      </c>
      <c r="F80" s="36">
        <v>1</v>
      </c>
      <c r="G80" s="34">
        <v>1.4</v>
      </c>
      <c r="H80" s="34">
        <v>1.68</v>
      </c>
      <c r="I80" s="34">
        <v>2.23</v>
      </c>
      <c r="J80" s="37">
        <v>2.57</v>
      </c>
      <c r="K80" s="38">
        <v>0</v>
      </c>
      <c r="L80" s="39">
        <f t="shared" si="287"/>
        <v>0</v>
      </c>
      <c r="M80" s="38">
        <v>0</v>
      </c>
      <c r="N80" s="39">
        <f t="shared" ref="N80:N143" si="330">SUM(M80*$D80*$E80*$F80*$G80*$N$8)</f>
        <v>0</v>
      </c>
      <c r="O80" s="38"/>
      <c r="P80" s="39">
        <f t="shared" si="288"/>
        <v>0</v>
      </c>
      <c r="Q80" s="40">
        <v>55</v>
      </c>
      <c r="R80" s="39">
        <f t="shared" si="289"/>
        <v>3553519.1999999993</v>
      </c>
      <c r="S80" s="38">
        <v>0</v>
      </c>
      <c r="T80" s="39">
        <f t="shared" si="290"/>
        <v>0</v>
      </c>
      <c r="U80" s="38"/>
      <c r="V80" s="39">
        <f t="shared" si="291"/>
        <v>0</v>
      </c>
      <c r="W80" s="41"/>
      <c r="X80" s="39">
        <f t="shared" ref="X80:X143" si="331">SUM(W80*$D80*$E80*$F80*$G80*$X$8)</f>
        <v>0</v>
      </c>
      <c r="Y80" s="38">
        <v>0</v>
      </c>
      <c r="Z80" s="39">
        <f t="shared" si="292"/>
        <v>0</v>
      </c>
      <c r="AA80" s="38">
        <v>0</v>
      </c>
      <c r="AB80" s="39">
        <f t="shared" si="293"/>
        <v>0</v>
      </c>
      <c r="AC80" s="38">
        <v>0</v>
      </c>
      <c r="AD80" s="39">
        <f t="shared" si="294"/>
        <v>0</v>
      </c>
      <c r="AE80" s="38">
        <v>0</v>
      </c>
      <c r="AF80" s="39">
        <f t="shared" si="295"/>
        <v>0</v>
      </c>
      <c r="AG80" s="40">
        <v>0</v>
      </c>
      <c r="AH80" s="39">
        <f t="shared" si="296"/>
        <v>0</v>
      </c>
      <c r="AI80" s="41"/>
      <c r="AJ80" s="39">
        <f t="shared" si="297"/>
        <v>0</v>
      </c>
      <c r="AK80" s="38"/>
      <c r="AL80" s="39">
        <f t="shared" si="298"/>
        <v>0</v>
      </c>
      <c r="AM80" s="38">
        <v>0</v>
      </c>
      <c r="AN80" s="39">
        <f t="shared" si="299"/>
        <v>0</v>
      </c>
      <c r="AO80" s="38">
        <v>0</v>
      </c>
      <c r="AP80" s="39">
        <f t="shared" si="300"/>
        <v>0</v>
      </c>
      <c r="AQ80" s="38"/>
      <c r="AR80" s="39">
        <f t="shared" si="301"/>
        <v>0</v>
      </c>
      <c r="AS80" s="38"/>
      <c r="AT80" s="39">
        <f t="shared" si="302"/>
        <v>0</v>
      </c>
      <c r="AU80" s="38"/>
      <c r="AV80" s="39">
        <f t="shared" si="303"/>
        <v>0</v>
      </c>
      <c r="AW80" s="38">
        <v>0</v>
      </c>
      <c r="AX80" s="39">
        <f t="shared" si="304"/>
        <v>0</v>
      </c>
      <c r="AY80" s="38">
        <v>0</v>
      </c>
      <c r="AZ80" s="39">
        <f t="shared" si="305"/>
        <v>0</v>
      </c>
      <c r="BA80" s="38">
        <v>0</v>
      </c>
      <c r="BB80" s="39">
        <f t="shared" si="306"/>
        <v>0</v>
      </c>
      <c r="BC80" s="38">
        <v>0</v>
      </c>
      <c r="BD80" s="39">
        <f t="shared" si="307"/>
        <v>0</v>
      </c>
      <c r="BE80" s="38">
        <v>0</v>
      </c>
      <c r="BF80" s="39">
        <f t="shared" si="308"/>
        <v>0</v>
      </c>
      <c r="BG80" s="38"/>
      <c r="BH80" s="39">
        <f t="shared" si="309"/>
        <v>0</v>
      </c>
      <c r="BI80" s="38">
        <v>0</v>
      </c>
      <c r="BJ80" s="39">
        <f t="shared" si="310"/>
        <v>0</v>
      </c>
      <c r="BK80" s="38">
        <v>0</v>
      </c>
      <c r="BL80" s="39">
        <f t="shared" si="311"/>
        <v>0</v>
      </c>
      <c r="BM80" s="70">
        <v>0</v>
      </c>
      <c r="BN80" s="39">
        <f t="shared" si="312"/>
        <v>0</v>
      </c>
      <c r="BO80" s="38">
        <v>0</v>
      </c>
      <c r="BP80" s="39">
        <f t="shared" si="313"/>
        <v>0</v>
      </c>
      <c r="BQ80" s="40">
        <v>0</v>
      </c>
      <c r="BR80" s="39">
        <f t="shared" si="314"/>
        <v>0</v>
      </c>
      <c r="BS80" s="38">
        <v>0</v>
      </c>
      <c r="BT80" s="39">
        <f t="shared" si="315"/>
        <v>0</v>
      </c>
      <c r="BU80" s="38">
        <v>0</v>
      </c>
      <c r="BV80" s="39">
        <f t="shared" si="316"/>
        <v>0</v>
      </c>
      <c r="BW80" s="40"/>
      <c r="BX80" s="39">
        <f t="shared" si="317"/>
        <v>0</v>
      </c>
      <c r="BY80" s="38">
        <v>0</v>
      </c>
      <c r="BZ80" s="39">
        <f t="shared" si="318"/>
        <v>0</v>
      </c>
      <c r="CA80" s="38">
        <v>0</v>
      </c>
      <c r="CB80" s="39">
        <f t="shared" si="319"/>
        <v>0</v>
      </c>
      <c r="CC80" s="38">
        <v>0</v>
      </c>
      <c r="CD80" s="39">
        <f t="shared" si="320"/>
        <v>0</v>
      </c>
      <c r="CE80" s="38">
        <v>0</v>
      </c>
      <c r="CF80" s="39">
        <f t="shared" si="321"/>
        <v>0</v>
      </c>
      <c r="CG80" s="38"/>
      <c r="CH80" s="39">
        <f t="shared" si="322"/>
        <v>0</v>
      </c>
      <c r="CI80" s="40"/>
      <c r="CJ80" s="39">
        <f t="shared" si="323"/>
        <v>0</v>
      </c>
      <c r="CK80" s="38">
        <v>0</v>
      </c>
      <c r="CL80" s="39">
        <f t="shared" si="324"/>
        <v>0</v>
      </c>
      <c r="CM80" s="40">
        <v>0</v>
      </c>
      <c r="CN80" s="39">
        <f t="shared" si="325"/>
        <v>0</v>
      </c>
      <c r="CO80" s="38">
        <v>0</v>
      </c>
      <c r="CP80" s="39">
        <f t="shared" si="326"/>
        <v>0</v>
      </c>
      <c r="CQ80" s="39"/>
      <c r="CR80" s="39">
        <f t="shared" si="327"/>
        <v>0</v>
      </c>
      <c r="CS80" s="44">
        <f t="shared" si="328"/>
        <v>55</v>
      </c>
      <c r="CT80" s="44">
        <f t="shared" si="328"/>
        <v>3553519.1999999993</v>
      </c>
      <c r="CU80" s="79">
        <f t="shared" si="329"/>
        <v>55</v>
      </c>
    </row>
    <row r="81" spans="1:99" s="1" customFormat="1" x14ac:dyDescent="0.25">
      <c r="A81" s="28"/>
      <c r="B81" s="28">
        <v>48</v>
      </c>
      <c r="C81" s="33" t="s">
        <v>191</v>
      </c>
      <c r="D81" s="34">
        <v>11480</v>
      </c>
      <c r="E81" s="35">
        <v>6.42</v>
      </c>
      <c r="F81" s="36">
        <v>1</v>
      </c>
      <c r="G81" s="34">
        <v>1.4</v>
      </c>
      <c r="H81" s="34">
        <v>1.68</v>
      </c>
      <c r="I81" s="34">
        <v>2.23</v>
      </c>
      <c r="J81" s="37">
        <v>2.57</v>
      </c>
      <c r="K81" s="38">
        <v>0</v>
      </c>
      <c r="L81" s="39">
        <f t="shared" si="287"/>
        <v>0</v>
      </c>
      <c r="M81" s="38">
        <v>0</v>
      </c>
      <c r="N81" s="39">
        <f t="shared" si="330"/>
        <v>0</v>
      </c>
      <c r="O81" s="38"/>
      <c r="P81" s="39">
        <f t="shared" si="288"/>
        <v>0</v>
      </c>
      <c r="Q81" s="40">
        <v>15</v>
      </c>
      <c r="R81" s="39">
        <f t="shared" si="289"/>
        <v>1547733.5999999999</v>
      </c>
      <c r="S81" s="38">
        <v>0</v>
      </c>
      <c r="T81" s="39">
        <f t="shared" si="290"/>
        <v>0</v>
      </c>
      <c r="U81" s="38"/>
      <c r="V81" s="39">
        <f t="shared" si="291"/>
        <v>0</v>
      </c>
      <c r="W81" s="41"/>
      <c r="X81" s="39">
        <f t="shared" si="331"/>
        <v>0</v>
      </c>
      <c r="Y81" s="38">
        <v>0</v>
      </c>
      <c r="Z81" s="39">
        <f t="shared" si="292"/>
        <v>0</v>
      </c>
      <c r="AA81" s="38">
        <v>0</v>
      </c>
      <c r="AB81" s="39">
        <f t="shared" si="293"/>
        <v>0</v>
      </c>
      <c r="AC81" s="38">
        <v>0</v>
      </c>
      <c r="AD81" s="39">
        <f t="shared" si="294"/>
        <v>0</v>
      </c>
      <c r="AE81" s="38">
        <v>0</v>
      </c>
      <c r="AF81" s="39">
        <f t="shared" si="295"/>
        <v>0</v>
      </c>
      <c r="AG81" s="40">
        <v>0</v>
      </c>
      <c r="AH81" s="39">
        <f t="shared" si="296"/>
        <v>0</v>
      </c>
      <c r="AI81" s="41"/>
      <c r="AJ81" s="39">
        <f t="shared" si="297"/>
        <v>0</v>
      </c>
      <c r="AK81" s="38"/>
      <c r="AL81" s="39">
        <f t="shared" si="298"/>
        <v>0</v>
      </c>
      <c r="AM81" s="38">
        <v>0</v>
      </c>
      <c r="AN81" s="39">
        <f t="shared" si="299"/>
        <v>0</v>
      </c>
      <c r="AO81" s="38">
        <v>0</v>
      </c>
      <c r="AP81" s="39">
        <f t="shared" si="300"/>
        <v>0</v>
      </c>
      <c r="AQ81" s="38"/>
      <c r="AR81" s="39">
        <f t="shared" si="301"/>
        <v>0</v>
      </c>
      <c r="AS81" s="38"/>
      <c r="AT81" s="39">
        <f t="shared" si="302"/>
        <v>0</v>
      </c>
      <c r="AU81" s="38"/>
      <c r="AV81" s="39">
        <f t="shared" si="303"/>
        <v>0</v>
      </c>
      <c r="AW81" s="38">
        <v>0</v>
      </c>
      <c r="AX81" s="39">
        <f t="shared" si="304"/>
        <v>0</v>
      </c>
      <c r="AY81" s="38">
        <v>0</v>
      </c>
      <c r="AZ81" s="39">
        <f t="shared" si="305"/>
        <v>0</v>
      </c>
      <c r="BA81" s="38">
        <v>0</v>
      </c>
      <c r="BB81" s="39">
        <f t="shared" si="306"/>
        <v>0</v>
      </c>
      <c r="BC81" s="38">
        <v>0</v>
      </c>
      <c r="BD81" s="39">
        <f t="shared" si="307"/>
        <v>0</v>
      </c>
      <c r="BE81" s="38">
        <v>0</v>
      </c>
      <c r="BF81" s="39">
        <f t="shared" si="308"/>
        <v>0</v>
      </c>
      <c r="BG81" s="38"/>
      <c r="BH81" s="39">
        <f t="shared" si="309"/>
        <v>0</v>
      </c>
      <c r="BI81" s="38">
        <v>0</v>
      </c>
      <c r="BJ81" s="39">
        <f t="shared" si="310"/>
        <v>0</v>
      </c>
      <c r="BK81" s="38">
        <v>0</v>
      </c>
      <c r="BL81" s="39">
        <f t="shared" si="311"/>
        <v>0</v>
      </c>
      <c r="BM81" s="70">
        <v>0</v>
      </c>
      <c r="BN81" s="39">
        <f t="shared" si="312"/>
        <v>0</v>
      </c>
      <c r="BO81" s="38">
        <v>0</v>
      </c>
      <c r="BP81" s="39">
        <f t="shared" si="313"/>
        <v>0</v>
      </c>
      <c r="BQ81" s="40">
        <v>0</v>
      </c>
      <c r="BR81" s="39">
        <f t="shared" si="314"/>
        <v>0</v>
      </c>
      <c r="BS81" s="38">
        <v>0</v>
      </c>
      <c r="BT81" s="39">
        <f t="shared" si="315"/>
        <v>0</v>
      </c>
      <c r="BU81" s="38">
        <v>0</v>
      </c>
      <c r="BV81" s="39">
        <f t="shared" si="316"/>
        <v>0</v>
      </c>
      <c r="BW81" s="40"/>
      <c r="BX81" s="39">
        <f t="shared" si="317"/>
        <v>0</v>
      </c>
      <c r="BY81" s="38">
        <v>0</v>
      </c>
      <c r="BZ81" s="39">
        <f t="shared" si="318"/>
        <v>0</v>
      </c>
      <c r="CA81" s="38">
        <v>0</v>
      </c>
      <c r="CB81" s="39">
        <f t="shared" si="319"/>
        <v>0</v>
      </c>
      <c r="CC81" s="38">
        <v>0</v>
      </c>
      <c r="CD81" s="39">
        <f t="shared" si="320"/>
        <v>0</v>
      </c>
      <c r="CE81" s="38">
        <v>0</v>
      </c>
      <c r="CF81" s="39">
        <f t="shared" si="321"/>
        <v>0</v>
      </c>
      <c r="CG81" s="38"/>
      <c r="CH81" s="39">
        <f t="shared" si="322"/>
        <v>0</v>
      </c>
      <c r="CI81" s="40"/>
      <c r="CJ81" s="39">
        <f t="shared" si="323"/>
        <v>0</v>
      </c>
      <c r="CK81" s="38">
        <v>0</v>
      </c>
      <c r="CL81" s="39">
        <f t="shared" si="324"/>
        <v>0</v>
      </c>
      <c r="CM81" s="40">
        <v>0</v>
      </c>
      <c r="CN81" s="39">
        <f t="shared" si="325"/>
        <v>0</v>
      </c>
      <c r="CO81" s="38">
        <v>0</v>
      </c>
      <c r="CP81" s="39">
        <f t="shared" si="326"/>
        <v>0</v>
      </c>
      <c r="CQ81" s="39"/>
      <c r="CR81" s="39">
        <f t="shared" si="327"/>
        <v>0</v>
      </c>
      <c r="CS81" s="44">
        <f t="shared" si="328"/>
        <v>15</v>
      </c>
      <c r="CT81" s="44">
        <f t="shared" si="328"/>
        <v>1547733.5999999999</v>
      </c>
      <c r="CU81" s="79">
        <f t="shared" si="329"/>
        <v>15</v>
      </c>
    </row>
    <row r="82" spans="1:99" s="1" customFormat="1" ht="30" x14ac:dyDescent="0.25">
      <c r="A82" s="28"/>
      <c r="B82" s="28">
        <v>49</v>
      </c>
      <c r="C82" s="58" t="s">
        <v>192</v>
      </c>
      <c r="D82" s="34">
        <v>11480</v>
      </c>
      <c r="E82" s="35">
        <v>2.35</v>
      </c>
      <c r="F82" s="36">
        <v>1</v>
      </c>
      <c r="G82" s="34">
        <v>1.4</v>
      </c>
      <c r="H82" s="34">
        <v>1.68</v>
      </c>
      <c r="I82" s="34">
        <v>2.23</v>
      </c>
      <c r="J82" s="37">
        <v>2.57</v>
      </c>
      <c r="K82" s="38"/>
      <c r="L82" s="39">
        <f t="shared" si="287"/>
        <v>0</v>
      </c>
      <c r="M82" s="38"/>
      <c r="N82" s="39">
        <f t="shared" si="330"/>
        <v>0</v>
      </c>
      <c r="O82" s="38"/>
      <c r="P82" s="39">
        <f t="shared" si="288"/>
        <v>0</v>
      </c>
      <c r="Q82" s="40"/>
      <c r="R82" s="39">
        <f t="shared" si="289"/>
        <v>0</v>
      </c>
      <c r="S82" s="38"/>
      <c r="T82" s="39">
        <f t="shared" si="290"/>
        <v>0</v>
      </c>
      <c r="U82" s="38"/>
      <c r="V82" s="39">
        <f t="shared" si="291"/>
        <v>0</v>
      </c>
      <c r="W82" s="41"/>
      <c r="X82" s="39">
        <f t="shared" si="331"/>
        <v>0</v>
      </c>
      <c r="Y82" s="38"/>
      <c r="Z82" s="39">
        <f t="shared" si="292"/>
        <v>0</v>
      </c>
      <c r="AA82" s="38"/>
      <c r="AB82" s="39">
        <f t="shared" si="293"/>
        <v>0</v>
      </c>
      <c r="AC82" s="38"/>
      <c r="AD82" s="39">
        <f t="shared" si="294"/>
        <v>0</v>
      </c>
      <c r="AE82" s="38"/>
      <c r="AF82" s="39">
        <f t="shared" si="295"/>
        <v>0</v>
      </c>
      <c r="AG82" s="40"/>
      <c r="AH82" s="39">
        <f t="shared" si="296"/>
        <v>0</v>
      </c>
      <c r="AI82" s="41"/>
      <c r="AJ82" s="39">
        <f t="shared" si="297"/>
        <v>0</v>
      </c>
      <c r="AK82" s="38"/>
      <c r="AL82" s="39">
        <f t="shared" si="298"/>
        <v>0</v>
      </c>
      <c r="AM82" s="38"/>
      <c r="AN82" s="39">
        <f t="shared" si="299"/>
        <v>0</v>
      </c>
      <c r="AO82" s="38"/>
      <c r="AP82" s="39">
        <f t="shared" si="300"/>
        <v>0</v>
      </c>
      <c r="AQ82" s="38"/>
      <c r="AR82" s="39">
        <f t="shared" si="301"/>
        <v>0</v>
      </c>
      <c r="AS82" s="38"/>
      <c r="AT82" s="39">
        <f t="shared" si="302"/>
        <v>0</v>
      </c>
      <c r="AU82" s="38"/>
      <c r="AV82" s="39">
        <f t="shared" si="303"/>
        <v>0</v>
      </c>
      <c r="AW82" s="38"/>
      <c r="AX82" s="39">
        <f t="shared" si="304"/>
        <v>0</v>
      </c>
      <c r="AY82" s="38"/>
      <c r="AZ82" s="39">
        <f t="shared" si="305"/>
        <v>0</v>
      </c>
      <c r="BA82" s="38"/>
      <c r="BB82" s="39">
        <f t="shared" si="306"/>
        <v>0</v>
      </c>
      <c r="BC82" s="38"/>
      <c r="BD82" s="39">
        <f t="shared" si="307"/>
        <v>0</v>
      </c>
      <c r="BE82" s="38"/>
      <c r="BF82" s="39">
        <f t="shared" si="308"/>
        <v>0</v>
      </c>
      <c r="BG82" s="38"/>
      <c r="BH82" s="39">
        <f t="shared" si="309"/>
        <v>0</v>
      </c>
      <c r="BI82" s="38"/>
      <c r="BJ82" s="39">
        <f t="shared" si="310"/>
        <v>0</v>
      </c>
      <c r="BK82" s="38"/>
      <c r="BL82" s="39">
        <f t="shared" si="311"/>
        <v>0</v>
      </c>
      <c r="BM82" s="70"/>
      <c r="BN82" s="39">
        <f t="shared" si="312"/>
        <v>0</v>
      </c>
      <c r="BO82" s="38"/>
      <c r="BP82" s="39">
        <f t="shared" si="313"/>
        <v>0</v>
      </c>
      <c r="BQ82" s="40"/>
      <c r="BR82" s="39">
        <f t="shared" si="314"/>
        <v>0</v>
      </c>
      <c r="BS82" s="38"/>
      <c r="BT82" s="39">
        <f t="shared" si="315"/>
        <v>0</v>
      </c>
      <c r="BU82" s="38"/>
      <c r="BV82" s="39">
        <f t="shared" si="316"/>
        <v>0</v>
      </c>
      <c r="BW82" s="40"/>
      <c r="BX82" s="39">
        <f t="shared" si="317"/>
        <v>0</v>
      </c>
      <c r="BY82" s="38"/>
      <c r="BZ82" s="39">
        <f t="shared" si="318"/>
        <v>0</v>
      </c>
      <c r="CA82" s="38"/>
      <c r="CB82" s="39">
        <f t="shared" si="319"/>
        <v>0</v>
      </c>
      <c r="CC82" s="38"/>
      <c r="CD82" s="39">
        <f t="shared" si="320"/>
        <v>0</v>
      </c>
      <c r="CE82" s="38"/>
      <c r="CF82" s="39">
        <f t="shared" si="321"/>
        <v>0</v>
      </c>
      <c r="CG82" s="38"/>
      <c r="CH82" s="39">
        <f t="shared" si="322"/>
        <v>0</v>
      </c>
      <c r="CI82" s="40"/>
      <c r="CJ82" s="39">
        <f t="shared" si="323"/>
        <v>0</v>
      </c>
      <c r="CK82" s="38"/>
      <c r="CL82" s="39">
        <f t="shared" si="324"/>
        <v>0</v>
      </c>
      <c r="CM82" s="40"/>
      <c r="CN82" s="39">
        <f t="shared" si="325"/>
        <v>0</v>
      </c>
      <c r="CO82" s="38"/>
      <c r="CP82" s="39">
        <f t="shared" si="326"/>
        <v>0</v>
      </c>
      <c r="CQ82" s="39"/>
      <c r="CR82" s="39">
        <f t="shared" si="327"/>
        <v>0</v>
      </c>
      <c r="CS82" s="44">
        <f t="shared" si="328"/>
        <v>0</v>
      </c>
      <c r="CT82" s="44">
        <f t="shared" si="328"/>
        <v>0</v>
      </c>
      <c r="CU82" s="79">
        <f t="shared" si="329"/>
        <v>0</v>
      </c>
    </row>
    <row r="83" spans="1:99" s="1" customFormat="1" ht="30" x14ac:dyDescent="0.25">
      <c r="A83" s="28"/>
      <c r="B83" s="28">
        <v>50</v>
      </c>
      <c r="C83" s="58" t="s">
        <v>193</v>
      </c>
      <c r="D83" s="34">
        <v>11480</v>
      </c>
      <c r="E83" s="35">
        <v>2.48</v>
      </c>
      <c r="F83" s="116">
        <v>1</v>
      </c>
      <c r="G83" s="34">
        <v>1.4</v>
      </c>
      <c r="H83" s="34">
        <v>1.68</v>
      </c>
      <c r="I83" s="34">
        <v>2.23</v>
      </c>
      <c r="J83" s="37">
        <v>2.57</v>
      </c>
      <c r="K83" s="38"/>
      <c r="L83" s="39">
        <f t="shared" si="287"/>
        <v>0</v>
      </c>
      <c r="M83" s="38"/>
      <c r="N83" s="39">
        <f t="shared" si="330"/>
        <v>0</v>
      </c>
      <c r="O83" s="38"/>
      <c r="P83" s="39">
        <f t="shared" si="288"/>
        <v>0</v>
      </c>
      <c r="Q83" s="40"/>
      <c r="R83" s="39">
        <f t="shared" si="289"/>
        <v>0</v>
      </c>
      <c r="S83" s="38"/>
      <c r="T83" s="39">
        <f t="shared" si="290"/>
        <v>0</v>
      </c>
      <c r="U83" s="38"/>
      <c r="V83" s="39">
        <f t="shared" si="291"/>
        <v>0</v>
      </c>
      <c r="W83" s="41"/>
      <c r="X83" s="39">
        <f t="shared" si="331"/>
        <v>0</v>
      </c>
      <c r="Y83" s="38"/>
      <c r="Z83" s="39">
        <f t="shared" si="292"/>
        <v>0</v>
      </c>
      <c r="AA83" s="38"/>
      <c r="AB83" s="39">
        <f t="shared" si="293"/>
        <v>0</v>
      </c>
      <c r="AC83" s="38"/>
      <c r="AD83" s="39">
        <f t="shared" si="294"/>
        <v>0</v>
      </c>
      <c r="AE83" s="38"/>
      <c r="AF83" s="39">
        <f t="shared" si="295"/>
        <v>0</v>
      </c>
      <c r="AG83" s="40"/>
      <c r="AH83" s="39">
        <f t="shared" si="296"/>
        <v>0</v>
      </c>
      <c r="AI83" s="41"/>
      <c r="AJ83" s="39">
        <f t="shared" si="297"/>
        <v>0</v>
      </c>
      <c r="AK83" s="38"/>
      <c r="AL83" s="39">
        <f t="shared" si="298"/>
        <v>0</v>
      </c>
      <c r="AM83" s="38"/>
      <c r="AN83" s="39">
        <f t="shared" si="299"/>
        <v>0</v>
      </c>
      <c r="AO83" s="38"/>
      <c r="AP83" s="39">
        <f t="shared" si="300"/>
        <v>0</v>
      </c>
      <c r="AQ83" s="38"/>
      <c r="AR83" s="39">
        <f t="shared" si="301"/>
        <v>0</v>
      </c>
      <c r="AS83" s="38"/>
      <c r="AT83" s="39">
        <f t="shared" si="302"/>
        <v>0</v>
      </c>
      <c r="AU83" s="38"/>
      <c r="AV83" s="39">
        <f t="shared" si="303"/>
        <v>0</v>
      </c>
      <c r="AW83" s="38"/>
      <c r="AX83" s="39">
        <f t="shared" si="304"/>
        <v>0</v>
      </c>
      <c r="AY83" s="38"/>
      <c r="AZ83" s="39">
        <f t="shared" si="305"/>
        <v>0</v>
      </c>
      <c r="BA83" s="38"/>
      <c r="BB83" s="39">
        <f t="shared" si="306"/>
        <v>0</v>
      </c>
      <c r="BC83" s="38"/>
      <c r="BD83" s="39">
        <f t="shared" si="307"/>
        <v>0</v>
      </c>
      <c r="BE83" s="38"/>
      <c r="BF83" s="39">
        <f t="shared" si="308"/>
        <v>0</v>
      </c>
      <c r="BG83" s="38"/>
      <c r="BH83" s="39">
        <f t="shared" si="309"/>
        <v>0</v>
      </c>
      <c r="BI83" s="38"/>
      <c r="BJ83" s="39">
        <f t="shared" si="310"/>
        <v>0</v>
      </c>
      <c r="BK83" s="38"/>
      <c r="BL83" s="39">
        <f t="shared" si="311"/>
        <v>0</v>
      </c>
      <c r="BM83" s="70"/>
      <c r="BN83" s="39">
        <f t="shared" si="312"/>
        <v>0</v>
      </c>
      <c r="BO83" s="38"/>
      <c r="BP83" s="39">
        <f t="shared" si="313"/>
        <v>0</v>
      </c>
      <c r="BQ83" s="40"/>
      <c r="BR83" s="39">
        <f t="shared" si="314"/>
        <v>0</v>
      </c>
      <c r="BS83" s="38"/>
      <c r="BT83" s="39">
        <f t="shared" si="315"/>
        <v>0</v>
      </c>
      <c r="BU83" s="38"/>
      <c r="BV83" s="39">
        <f t="shared" si="316"/>
        <v>0</v>
      </c>
      <c r="BW83" s="40"/>
      <c r="BX83" s="39">
        <f t="shared" si="317"/>
        <v>0</v>
      </c>
      <c r="BY83" s="38"/>
      <c r="BZ83" s="39">
        <f t="shared" si="318"/>
        <v>0</v>
      </c>
      <c r="CA83" s="38"/>
      <c r="CB83" s="39">
        <f t="shared" si="319"/>
        <v>0</v>
      </c>
      <c r="CC83" s="38"/>
      <c r="CD83" s="39">
        <f t="shared" si="320"/>
        <v>0</v>
      </c>
      <c r="CE83" s="38"/>
      <c r="CF83" s="39">
        <f t="shared" si="321"/>
        <v>0</v>
      </c>
      <c r="CG83" s="38"/>
      <c r="CH83" s="39">
        <f t="shared" si="322"/>
        <v>0</v>
      </c>
      <c r="CI83" s="40"/>
      <c r="CJ83" s="39">
        <f t="shared" si="323"/>
        <v>0</v>
      </c>
      <c r="CK83" s="38"/>
      <c r="CL83" s="39">
        <f t="shared" si="324"/>
        <v>0</v>
      </c>
      <c r="CM83" s="40"/>
      <c r="CN83" s="39">
        <f t="shared" si="325"/>
        <v>0</v>
      </c>
      <c r="CO83" s="38"/>
      <c r="CP83" s="39">
        <f t="shared" si="326"/>
        <v>0</v>
      </c>
      <c r="CQ83" s="39"/>
      <c r="CR83" s="39">
        <f t="shared" si="327"/>
        <v>0</v>
      </c>
      <c r="CS83" s="44">
        <f t="shared" si="328"/>
        <v>0</v>
      </c>
      <c r="CT83" s="44">
        <f t="shared" si="328"/>
        <v>0</v>
      </c>
      <c r="CU83" s="79">
        <f t="shared" si="329"/>
        <v>0</v>
      </c>
    </row>
    <row r="84" spans="1:99" s="6" customFormat="1" ht="45.75" customHeight="1" x14ac:dyDescent="0.25">
      <c r="A84" s="66"/>
      <c r="B84" s="28">
        <v>51</v>
      </c>
      <c r="C84" s="58" t="s">
        <v>194</v>
      </c>
      <c r="D84" s="34">
        <v>11480</v>
      </c>
      <c r="E84" s="35">
        <v>0.4</v>
      </c>
      <c r="F84" s="67">
        <v>1</v>
      </c>
      <c r="G84" s="34">
        <v>1.4</v>
      </c>
      <c r="H84" s="34">
        <v>1.68</v>
      </c>
      <c r="I84" s="34">
        <v>2.23</v>
      </c>
      <c r="J84" s="37">
        <v>2.57</v>
      </c>
      <c r="K84" s="38"/>
      <c r="L84" s="39">
        <f t="shared" si="287"/>
        <v>0</v>
      </c>
      <c r="M84" s="38"/>
      <c r="N84" s="39">
        <f t="shared" si="330"/>
        <v>0</v>
      </c>
      <c r="O84" s="38">
        <v>95</v>
      </c>
      <c r="P84" s="39">
        <f t="shared" si="288"/>
        <v>610736</v>
      </c>
      <c r="Q84" s="40"/>
      <c r="R84" s="39">
        <f t="shared" si="289"/>
        <v>0</v>
      </c>
      <c r="S84" s="38"/>
      <c r="T84" s="39">
        <f t="shared" si="290"/>
        <v>0</v>
      </c>
      <c r="U84" s="38"/>
      <c r="V84" s="39">
        <f t="shared" si="291"/>
        <v>0</v>
      </c>
      <c r="W84" s="41"/>
      <c r="X84" s="39">
        <f t="shared" si="331"/>
        <v>0</v>
      </c>
      <c r="Y84" s="38"/>
      <c r="Z84" s="39">
        <f t="shared" si="292"/>
        <v>0</v>
      </c>
      <c r="AA84" s="38"/>
      <c r="AB84" s="39">
        <f t="shared" si="293"/>
        <v>0</v>
      </c>
      <c r="AC84" s="38">
        <v>4</v>
      </c>
      <c r="AD84" s="39">
        <f t="shared" si="294"/>
        <v>25715.199999999997</v>
      </c>
      <c r="AE84" s="38">
        <v>5</v>
      </c>
      <c r="AF84" s="39">
        <f t="shared" si="295"/>
        <v>38572.799999999996</v>
      </c>
      <c r="AG84" s="40"/>
      <c r="AH84" s="39">
        <f t="shared" si="296"/>
        <v>0</v>
      </c>
      <c r="AI84" s="41"/>
      <c r="AJ84" s="39">
        <f t="shared" si="297"/>
        <v>0</v>
      </c>
      <c r="AK84" s="38"/>
      <c r="AL84" s="39">
        <f t="shared" si="298"/>
        <v>0</v>
      </c>
      <c r="AM84" s="38"/>
      <c r="AN84" s="39">
        <f t="shared" si="299"/>
        <v>0</v>
      </c>
      <c r="AO84" s="38"/>
      <c r="AP84" s="39">
        <f t="shared" si="300"/>
        <v>0</v>
      </c>
      <c r="AQ84" s="38"/>
      <c r="AR84" s="39">
        <f t="shared" si="301"/>
        <v>0</v>
      </c>
      <c r="AS84" s="38"/>
      <c r="AT84" s="39">
        <f t="shared" si="302"/>
        <v>0</v>
      </c>
      <c r="AU84" s="38">
        <v>3</v>
      </c>
      <c r="AV84" s="39">
        <f t="shared" si="303"/>
        <v>19286.399999999998</v>
      </c>
      <c r="AW84" s="38"/>
      <c r="AX84" s="39">
        <f t="shared" si="304"/>
        <v>0</v>
      </c>
      <c r="AY84" s="38">
        <v>2</v>
      </c>
      <c r="AZ84" s="39">
        <f t="shared" si="305"/>
        <v>12857.599999999999</v>
      </c>
      <c r="BA84" s="38"/>
      <c r="BB84" s="39">
        <f t="shared" si="306"/>
        <v>0</v>
      </c>
      <c r="BC84" s="38"/>
      <c r="BD84" s="39">
        <f t="shared" si="307"/>
        <v>0</v>
      </c>
      <c r="BE84" s="38"/>
      <c r="BF84" s="39">
        <f t="shared" si="308"/>
        <v>0</v>
      </c>
      <c r="BG84" s="38"/>
      <c r="BH84" s="39">
        <f t="shared" si="309"/>
        <v>0</v>
      </c>
      <c r="BI84" s="38"/>
      <c r="BJ84" s="39">
        <f t="shared" si="310"/>
        <v>0</v>
      </c>
      <c r="BK84" s="38"/>
      <c r="BL84" s="39">
        <f t="shared" si="311"/>
        <v>0</v>
      </c>
      <c r="BM84" s="70"/>
      <c r="BN84" s="39">
        <f t="shared" si="312"/>
        <v>0</v>
      </c>
      <c r="BO84" s="43"/>
      <c r="BP84" s="39">
        <f t="shared" si="313"/>
        <v>0</v>
      </c>
      <c r="BQ84" s="40"/>
      <c r="BR84" s="39">
        <f t="shared" si="314"/>
        <v>0</v>
      </c>
      <c r="BS84" s="38"/>
      <c r="BT84" s="39">
        <f t="shared" si="315"/>
        <v>0</v>
      </c>
      <c r="BU84" s="38"/>
      <c r="BV84" s="39">
        <f t="shared" si="316"/>
        <v>0</v>
      </c>
      <c r="BW84" s="42"/>
      <c r="BX84" s="39">
        <f t="shared" si="317"/>
        <v>0</v>
      </c>
      <c r="BY84" s="43">
        <v>3</v>
      </c>
      <c r="BZ84" s="39">
        <f t="shared" si="318"/>
        <v>23143.68</v>
      </c>
      <c r="CA84" s="38"/>
      <c r="CB84" s="39">
        <f t="shared" si="319"/>
        <v>0</v>
      </c>
      <c r="CC84" s="38">
        <v>3</v>
      </c>
      <c r="CD84" s="39">
        <f t="shared" si="320"/>
        <v>23143.68</v>
      </c>
      <c r="CE84" s="38"/>
      <c r="CF84" s="39">
        <f t="shared" si="321"/>
        <v>0</v>
      </c>
      <c r="CG84" s="38"/>
      <c r="CH84" s="39">
        <f t="shared" si="322"/>
        <v>0</v>
      </c>
      <c r="CI84" s="40"/>
      <c r="CJ84" s="39">
        <f t="shared" si="323"/>
        <v>0</v>
      </c>
      <c r="CK84" s="38"/>
      <c r="CL84" s="39">
        <f t="shared" si="324"/>
        <v>0</v>
      </c>
      <c r="CM84" s="40"/>
      <c r="CN84" s="39">
        <f t="shared" si="325"/>
        <v>0</v>
      </c>
      <c r="CO84" s="43"/>
      <c r="CP84" s="39">
        <f t="shared" si="326"/>
        <v>0</v>
      </c>
      <c r="CQ84" s="39"/>
      <c r="CR84" s="39">
        <f t="shared" si="327"/>
        <v>0</v>
      </c>
      <c r="CS84" s="44">
        <f t="shared" si="328"/>
        <v>115</v>
      </c>
      <c r="CT84" s="44">
        <f t="shared" si="328"/>
        <v>753455.3600000001</v>
      </c>
      <c r="CU84" s="79">
        <f t="shared" si="329"/>
        <v>115</v>
      </c>
    </row>
    <row r="85" spans="1:99" s="1" customFormat="1" ht="30" x14ac:dyDescent="0.25">
      <c r="A85" s="28"/>
      <c r="B85" s="28">
        <v>52</v>
      </c>
      <c r="C85" s="33" t="s">
        <v>195</v>
      </c>
      <c r="D85" s="34">
        <v>11480</v>
      </c>
      <c r="E85" s="35">
        <v>7.77</v>
      </c>
      <c r="F85" s="36">
        <v>1</v>
      </c>
      <c r="G85" s="34">
        <v>1.4</v>
      </c>
      <c r="H85" s="34">
        <v>1.68</v>
      </c>
      <c r="I85" s="34">
        <v>2.23</v>
      </c>
      <c r="J85" s="37">
        <v>2.57</v>
      </c>
      <c r="K85" s="38">
        <v>0</v>
      </c>
      <c r="L85" s="39">
        <f t="shared" si="287"/>
        <v>0</v>
      </c>
      <c r="M85" s="38">
        <v>0</v>
      </c>
      <c r="N85" s="39">
        <f t="shared" si="330"/>
        <v>0</v>
      </c>
      <c r="O85" s="38"/>
      <c r="P85" s="39">
        <f t="shared" si="288"/>
        <v>0</v>
      </c>
      <c r="Q85" s="40">
        <v>0</v>
      </c>
      <c r="R85" s="39">
        <f t="shared" si="289"/>
        <v>0</v>
      </c>
      <c r="S85" s="38">
        <v>0</v>
      </c>
      <c r="T85" s="39">
        <f t="shared" si="290"/>
        <v>0</v>
      </c>
      <c r="U85" s="38"/>
      <c r="V85" s="39">
        <f t="shared" si="291"/>
        <v>0</v>
      </c>
      <c r="W85" s="41"/>
      <c r="X85" s="39">
        <f t="shared" si="331"/>
        <v>0</v>
      </c>
      <c r="Y85" s="38">
        <v>0</v>
      </c>
      <c r="Z85" s="39">
        <f t="shared" si="292"/>
        <v>0</v>
      </c>
      <c r="AA85" s="38">
        <v>0</v>
      </c>
      <c r="AB85" s="39">
        <f t="shared" si="293"/>
        <v>0</v>
      </c>
      <c r="AC85" s="38">
        <v>0</v>
      </c>
      <c r="AD85" s="39">
        <f t="shared" si="294"/>
        <v>0</v>
      </c>
      <c r="AE85" s="38">
        <v>0</v>
      </c>
      <c r="AF85" s="39">
        <f t="shared" si="295"/>
        <v>0</v>
      </c>
      <c r="AG85" s="40">
        <v>0</v>
      </c>
      <c r="AH85" s="39">
        <f t="shared" si="296"/>
        <v>0</v>
      </c>
      <c r="AI85" s="41"/>
      <c r="AJ85" s="39">
        <f t="shared" si="297"/>
        <v>0</v>
      </c>
      <c r="AK85" s="38"/>
      <c r="AL85" s="39">
        <f t="shared" si="298"/>
        <v>0</v>
      </c>
      <c r="AM85" s="38">
        <v>0</v>
      </c>
      <c r="AN85" s="39">
        <f t="shared" si="299"/>
        <v>0</v>
      </c>
      <c r="AO85" s="38">
        <v>0</v>
      </c>
      <c r="AP85" s="39">
        <f t="shared" si="300"/>
        <v>0</v>
      </c>
      <c r="AQ85" s="38"/>
      <c r="AR85" s="39">
        <f t="shared" si="301"/>
        <v>0</v>
      </c>
      <c r="AS85" s="38"/>
      <c r="AT85" s="39">
        <f t="shared" si="302"/>
        <v>0</v>
      </c>
      <c r="AU85" s="38"/>
      <c r="AV85" s="39">
        <f t="shared" si="303"/>
        <v>0</v>
      </c>
      <c r="AW85" s="38">
        <v>0</v>
      </c>
      <c r="AX85" s="39">
        <f t="shared" si="304"/>
        <v>0</v>
      </c>
      <c r="AY85" s="38">
        <v>0</v>
      </c>
      <c r="AZ85" s="39">
        <f t="shared" si="305"/>
        <v>0</v>
      </c>
      <c r="BA85" s="38">
        <v>0</v>
      </c>
      <c r="BB85" s="39">
        <f t="shared" si="306"/>
        <v>0</v>
      </c>
      <c r="BC85" s="38">
        <v>0</v>
      </c>
      <c r="BD85" s="39">
        <f t="shared" si="307"/>
        <v>0</v>
      </c>
      <c r="BE85" s="38">
        <v>0</v>
      </c>
      <c r="BF85" s="39">
        <f t="shared" si="308"/>
        <v>0</v>
      </c>
      <c r="BG85" s="38"/>
      <c r="BH85" s="39">
        <f t="shared" si="309"/>
        <v>0</v>
      </c>
      <c r="BI85" s="38">
        <v>0</v>
      </c>
      <c r="BJ85" s="39">
        <f t="shared" si="310"/>
        <v>0</v>
      </c>
      <c r="BK85" s="38">
        <v>0</v>
      </c>
      <c r="BL85" s="39">
        <f t="shared" si="311"/>
        <v>0</v>
      </c>
      <c r="BM85" s="70">
        <v>0</v>
      </c>
      <c r="BN85" s="39">
        <f t="shared" si="312"/>
        <v>0</v>
      </c>
      <c r="BO85" s="38">
        <v>0</v>
      </c>
      <c r="BP85" s="39">
        <f t="shared" si="313"/>
        <v>0</v>
      </c>
      <c r="BQ85" s="40">
        <v>0</v>
      </c>
      <c r="BR85" s="39">
        <f t="shared" si="314"/>
        <v>0</v>
      </c>
      <c r="BS85" s="38">
        <v>0</v>
      </c>
      <c r="BT85" s="39">
        <f t="shared" si="315"/>
        <v>0</v>
      </c>
      <c r="BU85" s="38">
        <v>0</v>
      </c>
      <c r="BV85" s="39">
        <f t="shared" si="316"/>
        <v>0</v>
      </c>
      <c r="BW85" s="40"/>
      <c r="BX85" s="39">
        <f t="shared" si="317"/>
        <v>0</v>
      </c>
      <c r="BY85" s="38">
        <v>0</v>
      </c>
      <c r="BZ85" s="39">
        <f t="shared" si="318"/>
        <v>0</v>
      </c>
      <c r="CA85" s="38">
        <v>0</v>
      </c>
      <c r="CB85" s="39">
        <f t="shared" si="319"/>
        <v>0</v>
      </c>
      <c r="CC85" s="38">
        <v>0</v>
      </c>
      <c r="CD85" s="39">
        <f t="shared" si="320"/>
        <v>0</v>
      </c>
      <c r="CE85" s="38">
        <v>0</v>
      </c>
      <c r="CF85" s="39">
        <f t="shared" si="321"/>
        <v>0</v>
      </c>
      <c r="CG85" s="38"/>
      <c r="CH85" s="39">
        <f t="shared" si="322"/>
        <v>0</v>
      </c>
      <c r="CI85" s="40"/>
      <c r="CJ85" s="39">
        <f t="shared" si="323"/>
        <v>0</v>
      </c>
      <c r="CK85" s="38">
        <v>0</v>
      </c>
      <c r="CL85" s="39">
        <f t="shared" si="324"/>
        <v>0</v>
      </c>
      <c r="CM85" s="40">
        <v>0</v>
      </c>
      <c r="CN85" s="39">
        <f t="shared" si="325"/>
        <v>0</v>
      </c>
      <c r="CO85" s="38">
        <v>0</v>
      </c>
      <c r="CP85" s="39">
        <f t="shared" si="326"/>
        <v>0</v>
      </c>
      <c r="CQ85" s="39"/>
      <c r="CR85" s="39">
        <f t="shared" si="327"/>
        <v>0</v>
      </c>
      <c r="CS85" s="44">
        <f t="shared" si="328"/>
        <v>0</v>
      </c>
      <c r="CT85" s="44">
        <f t="shared" si="328"/>
        <v>0</v>
      </c>
      <c r="CU85" s="79">
        <f t="shared" si="329"/>
        <v>0</v>
      </c>
    </row>
    <row r="86" spans="1:99" s="1" customFormat="1" ht="45" x14ac:dyDescent="0.25">
      <c r="A86" s="28"/>
      <c r="B86" s="28">
        <v>53</v>
      </c>
      <c r="C86" s="33" t="s">
        <v>196</v>
      </c>
      <c r="D86" s="34">
        <v>11480</v>
      </c>
      <c r="E86" s="35">
        <v>6.3</v>
      </c>
      <c r="F86" s="36">
        <v>1</v>
      </c>
      <c r="G86" s="34">
        <v>1.4</v>
      </c>
      <c r="H86" s="34">
        <v>1.68</v>
      </c>
      <c r="I86" s="34">
        <v>2.23</v>
      </c>
      <c r="J86" s="37">
        <v>2.57</v>
      </c>
      <c r="K86" s="38">
        <v>0</v>
      </c>
      <c r="L86" s="39">
        <f t="shared" si="287"/>
        <v>0</v>
      </c>
      <c r="M86" s="38">
        <v>0</v>
      </c>
      <c r="N86" s="39">
        <f t="shared" si="330"/>
        <v>0</v>
      </c>
      <c r="O86" s="38"/>
      <c r="P86" s="39">
        <f t="shared" si="288"/>
        <v>0</v>
      </c>
      <c r="Q86" s="40">
        <v>0</v>
      </c>
      <c r="R86" s="39">
        <f t="shared" si="289"/>
        <v>0</v>
      </c>
      <c r="S86" s="38">
        <v>0</v>
      </c>
      <c r="T86" s="39">
        <f t="shared" si="290"/>
        <v>0</v>
      </c>
      <c r="U86" s="38"/>
      <c r="V86" s="39">
        <f t="shared" si="291"/>
        <v>0</v>
      </c>
      <c r="W86" s="41"/>
      <c r="X86" s="39">
        <f t="shared" si="331"/>
        <v>0</v>
      </c>
      <c r="Y86" s="38">
        <v>0</v>
      </c>
      <c r="Z86" s="39">
        <f t="shared" si="292"/>
        <v>0</v>
      </c>
      <c r="AA86" s="38">
        <v>0</v>
      </c>
      <c r="AB86" s="39">
        <f t="shared" si="293"/>
        <v>0</v>
      </c>
      <c r="AC86" s="38">
        <v>0</v>
      </c>
      <c r="AD86" s="39">
        <f t="shared" si="294"/>
        <v>0</v>
      </c>
      <c r="AE86" s="38">
        <v>4</v>
      </c>
      <c r="AF86" s="39">
        <f t="shared" si="295"/>
        <v>486017.27999999997</v>
      </c>
      <c r="AG86" s="40">
        <v>0</v>
      </c>
      <c r="AH86" s="39">
        <f t="shared" si="296"/>
        <v>0</v>
      </c>
      <c r="AI86" s="41"/>
      <c r="AJ86" s="39">
        <f t="shared" si="297"/>
        <v>0</v>
      </c>
      <c r="AK86" s="38"/>
      <c r="AL86" s="39">
        <f t="shared" si="298"/>
        <v>0</v>
      </c>
      <c r="AM86" s="38">
        <v>0</v>
      </c>
      <c r="AN86" s="39">
        <f t="shared" si="299"/>
        <v>0</v>
      </c>
      <c r="AO86" s="38">
        <v>0</v>
      </c>
      <c r="AP86" s="39">
        <f t="shared" si="300"/>
        <v>0</v>
      </c>
      <c r="AQ86" s="38"/>
      <c r="AR86" s="39">
        <f t="shared" si="301"/>
        <v>0</v>
      </c>
      <c r="AS86" s="38"/>
      <c r="AT86" s="39">
        <f t="shared" si="302"/>
        <v>0</v>
      </c>
      <c r="AU86" s="38"/>
      <c r="AV86" s="39">
        <f t="shared" si="303"/>
        <v>0</v>
      </c>
      <c r="AW86" s="38">
        <v>0</v>
      </c>
      <c r="AX86" s="39">
        <f t="shared" si="304"/>
        <v>0</v>
      </c>
      <c r="AY86" s="38">
        <v>0</v>
      </c>
      <c r="AZ86" s="39">
        <f t="shared" si="305"/>
        <v>0</v>
      </c>
      <c r="BA86" s="38">
        <v>0</v>
      </c>
      <c r="BB86" s="39">
        <f t="shared" si="306"/>
        <v>0</v>
      </c>
      <c r="BC86" s="38">
        <v>0</v>
      </c>
      <c r="BD86" s="39">
        <f t="shared" si="307"/>
        <v>0</v>
      </c>
      <c r="BE86" s="38">
        <v>0</v>
      </c>
      <c r="BF86" s="39">
        <f t="shared" si="308"/>
        <v>0</v>
      </c>
      <c r="BG86" s="38"/>
      <c r="BH86" s="39">
        <f t="shared" si="309"/>
        <v>0</v>
      </c>
      <c r="BI86" s="38">
        <v>0</v>
      </c>
      <c r="BJ86" s="39">
        <f t="shared" si="310"/>
        <v>0</v>
      </c>
      <c r="BK86" s="38">
        <v>0</v>
      </c>
      <c r="BL86" s="39">
        <f t="shared" si="311"/>
        <v>0</v>
      </c>
      <c r="BM86" s="70">
        <v>0</v>
      </c>
      <c r="BN86" s="39">
        <f t="shared" si="312"/>
        <v>0</v>
      </c>
      <c r="BO86" s="38">
        <v>0</v>
      </c>
      <c r="BP86" s="39">
        <f t="shared" si="313"/>
        <v>0</v>
      </c>
      <c r="BQ86" s="40">
        <v>0</v>
      </c>
      <c r="BR86" s="39">
        <f t="shared" si="314"/>
        <v>0</v>
      </c>
      <c r="BS86" s="38">
        <v>0</v>
      </c>
      <c r="BT86" s="39">
        <f t="shared" si="315"/>
        <v>0</v>
      </c>
      <c r="BU86" s="38">
        <v>0</v>
      </c>
      <c r="BV86" s="39">
        <f t="shared" si="316"/>
        <v>0</v>
      </c>
      <c r="BW86" s="40"/>
      <c r="BX86" s="39">
        <f t="shared" si="317"/>
        <v>0</v>
      </c>
      <c r="BY86" s="38">
        <v>0</v>
      </c>
      <c r="BZ86" s="39">
        <f t="shared" si="318"/>
        <v>0</v>
      </c>
      <c r="CA86" s="38">
        <v>0</v>
      </c>
      <c r="CB86" s="39">
        <f t="shared" si="319"/>
        <v>0</v>
      </c>
      <c r="CC86" s="38">
        <v>0</v>
      </c>
      <c r="CD86" s="39">
        <f t="shared" si="320"/>
        <v>0</v>
      </c>
      <c r="CE86" s="38">
        <v>0</v>
      </c>
      <c r="CF86" s="39">
        <f t="shared" si="321"/>
        <v>0</v>
      </c>
      <c r="CG86" s="38"/>
      <c r="CH86" s="39">
        <f t="shared" si="322"/>
        <v>0</v>
      </c>
      <c r="CI86" s="40"/>
      <c r="CJ86" s="39">
        <f t="shared" si="323"/>
        <v>0</v>
      </c>
      <c r="CK86" s="38">
        <v>0</v>
      </c>
      <c r="CL86" s="39">
        <f t="shared" si="324"/>
        <v>0</v>
      </c>
      <c r="CM86" s="40">
        <v>0</v>
      </c>
      <c r="CN86" s="39">
        <f t="shared" si="325"/>
        <v>0</v>
      </c>
      <c r="CO86" s="38">
        <v>0</v>
      </c>
      <c r="CP86" s="39">
        <f t="shared" si="326"/>
        <v>0</v>
      </c>
      <c r="CQ86" s="39"/>
      <c r="CR86" s="39">
        <f t="shared" si="327"/>
        <v>0</v>
      </c>
      <c r="CS86" s="44">
        <f t="shared" si="328"/>
        <v>4</v>
      </c>
      <c r="CT86" s="44">
        <f t="shared" si="328"/>
        <v>486017.27999999997</v>
      </c>
      <c r="CU86" s="79">
        <f t="shared" si="329"/>
        <v>4</v>
      </c>
    </row>
    <row r="87" spans="1:99" s="1" customFormat="1" ht="60" x14ac:dyDescent="0.25">
      <c r="A87" s="28"/>
      <c r="B87" s="28">
        <v>54</v>
      </c>
      <c r="C87" s="33" t="s">
        <v>197</v>
      </c>
      <c r="D87" s="34">
        <v>11480</v>
      </c>
      <c r="E87" s="35">
        <v>0.45</v>
      </c>
      <c r="F87" s="36">
        <v>1</v>
      </c>
      <c r="G87" s="34">
        <v>1.4</v>
      </c>
      <c r="H87" s="34">
        <v>1.68</v>
      </c>
      <c r="I87" s="34">
        <v>2.23</v>
      </c>
      <c r="J87" s="37">
        <v>2.57</v>
      </c>
      <c r="K87" s="38"/>
      <c r="L87" s="39">
        <f t="shared" si="287"/>
        <v>0</v>
      </c>
      <c r="M87" s="38"/>
      <c r="N87" s="39">
        <f t="shared" si="330"/>
        <v>0</v>
      </c>
      <c r="O87" s="38"/>
      <c r="P87" s="39">
        <f t="shared" si="288"/>
        <v>0</v>
      </c>
      <c r="Q87" s="40">
        <v>46</v>
      </c>
      <c r="R87" s="39">
        <f t="shared" si="289"/>
        <v>332690.39999999997</v>
      </c>
      <c r="S87" s="38"/>
      <c r="T87" s="39">
        <f t="shared" si="290"/>
        <v>0</v>
      </c>
      <c r="U87" s="38"/>
      <c r="V87" s="39">
        <f t="shared" si="291"/>
        <v>0</v>
      </c>
      <c r="W87" s="41"/>
      <c r="X87" s="39">
        <f t="shared" si="331"/>
        <v>0</v>
      </c>
      <c r="Y87" s="38"/>
      <c r="Z87" s="39">
        <f t="shared" si="292"/>
        <v>0</v>
      </c>
      <c r="AA87" s="38"/>
      <c r="AB87" s="39">
        <f t="shared" si="293"/>
        <v>0</v>
      </c>
      <c r="AC87" s="38"/>
      <c r="AD87" s="39">
        <f t="shared" si="294"/>
        <v>0</v>
      </c>
      <c r="AE87" s="38"/>
      <c r="AF87" s="39">
        <f t="shared" si="295"/>
        <v>0</v>
      </c>
      <c r="AG87" s="40"/>
      <c r="AH87" s="39">
        <f t="shared" si="296"/>
        <v>0</v>
      </c>
      <c r="AI87" s="41"/>
      <c r="AJ87" s="39">
        <f t="shared" si="297"/>
        <v>0</v>
      </c>
      <c r="AK87" s="38"/>
      <c r="AL87" s="39">
        <f t="shared" si="298"/>
        <v>0</v>
      </c>
      <c r="AM87" s="38"/>
      <c r="AN87" s="39">
        <f t="shared" si="299"/>
        <v>0</v>
      </c>
      <c r="AO87" s="38"/>
      <c r="AP87" s="39">
        <f t="shared" si="300"/>
        <v>0</v>
      </c>
      <c r="AQ87" s="38"/>
      <c r="AR87" s="39">
        <f t="shared" si="301"/>
        <v>0</v>
      </c>
      <c r="AS87" s="38"/>
      <c r="AT87" s="39">
        <f t="shared" si="302"/>
        <v>0</v>
      </c>
      <c r="AU87" s="38"/>
      <c r="AV87" s="39">
        <f t="shared" si="303"/>
        <v>0</v>
      </c>
      <c r="AW87" s="38"/>
      <c r="AX87" s="39">
        <f t="shared" si="304"/>
        <v>0</v>
      </c>
      <c r="AY87" s="38"/>
      <c r="AZ87" s="39">
        <f t="shared" si="305"/>
        <v>0</v>
      </c>
      <c r="BA87" s="38"/>
      <c r="BB87" s="39">
        <f t="shared" si="306"/>
        <v>0</v>
      </c>
      <c r="BC87" s="38"/>
      <c r="BD87" s="39">
        <f t="shared" si="307"/>
        <v>0</v>
      </c>
      <c r="BE87" s="38"/>
      <c r="BF87" s="39">
        <f t="shared" si="308"/>
        <v>0</v>
      </c>
      <c r="BG87" s="38"/>
      <c r="BH87" s="39">
        <f t="shared" si="309"/>
        <v>0</v>
      </c>
      <c r="BI87" s="38"/>
      <c r="BJ87" s="39">
        <f t="shared" si="310"/>
        <v>0</v>
      </c>
      <c r="BK87" s="38"/>
      <c r="BL87" s="39">
        <f t="shared" si="311"/>
        <v>0</v>
      </c>
      <c r="BM87" s="70"/>
      <c r="BN87" s="39">
        <f t="shared" si="312"/>
        <v>0</v>
      </c>
      <c r="BO87" s="38"/>
      <c r="BP87" s="39">
        <f t="shared" si="313"/>
        <v>0</v>
      </c>
      <c r="BQ87" s="40"/>
      <c r="BR87" s="39">
        <f t="shared" si="314"/>
        <v>0</v>
      </c>
      <c r="BS87" s="38"/>
      <c r="BT87" s="39">
        <f t="shared" si="315"/>
        <v>0</v>
      </c>
      <c r="BU87" s="38"/>
      <c r="BV87" s="39">
        <f t="shared" si="316"/>
        <v>0</v>
      </c>
      <c r="BW87" s="40"/>
      <c r="BX87" s="39">
        <f t="shared" si="317"/>
        <v>0</v>
      </c>
      <c r="BY87" s="38"/>
      <c r="BZ87" s="39">
        <f t="shared" si="318"/>
        <v>0</v>
      </c>
      <c r="CA87" s="38"/>
      <c r="CB87" s="39">
        <f t="shared" si="319"/>
        <v>0</v>
      </c>
      <c r="CC87" s="38"/>
      <c r="CD87" s="39">
        <f t="shared" si="320"/>
        <v>0</v>
      </c>
      <c r="CE87" s="38"/>
      <c r="CF87" s="39">
        <f t="shared" si="321"/>
        <v>0</v>
      </c>
      <c r="CG87" s="38"/>
      <c r="CH87" s="39">
        <f t="shared" si="322"/>
        <v>0</v>
      </c>
      <c r="CI87" s="40"/>
      <c r="CJ87" s="39">
        <f t="shared" si="323"/>
        <v>0</v>
      </c>
      <c r="CK87" s="38"/>
      <c r="CL87" s="39">
        <f t="shared" si="324"/>
        <v>0</v>
      </c>
      <c r="CM87" s="40"/>
      <c r="CN87" s="39">
        <f t="shared" si="325"/>
        <v>0</v>
      </c>
      <c r="CO87" s="38"/>
      <c r="CP87" s="39">
        <f t="shared" si="326"/>
        <v>0</v>
      </c>
      <c r="CQ87" s="39"/>
      <c r="CR87" s="39">
        <f t="shared" si="327"/>
        <v>0</v>
      </c>
      <c r="CS87" s="44">
        <f t="shared" si="328"/>
        <v>46</v>
      </c>
      <c r="CT87" s="44">
        <f t="shared" si="328"/>
        <v>332690.39999999997</v>
      </c>
      <c r="CU87" s="79">
        <f t="shared" si="329"/>
        <v>46</v>
      </c>
    </row>
    <row r="88" spans="1:99" s="1" customFormat="1" ht="60" x14ac:dyDescent="0.25">
      <c r="A88" s="28"/>
      <c r="B88" s="28">
        <v>55</v>
      </c>
      <c r="C88" s="33" t="s">
        <v>198</v>
      </c>
      <c r="D88" s="34">
        <v>11480</v>
      </c>
      <c r="E88" s="35">
        <v>1.2</v>
      </c>
      <c r="F88" s="36">
        <v>1</v>
      </c>
      <c r="G88" s="34">
        <v>1.4</v>
      </c>
      <c r="H88" s="34">
        <v>1.68</v>
      </c>
      <c r="I88" s="34">
        <v>2.23</v>
      </c>
      <c r="J88" s="37">
        <v>2.57</v>
      </c>
      <c r="K88" s="38"/>
      <c r="L88" s="39">
        <f t="shared" si="287"/>
        <v>0</v>
      </c>
      <c r="M88" s="38"/>
      <c r="N88" s="39">
        <f t="shared" si="330"/>
        <v>0</v>
      </c>
      <c r="O88" s="38"/>
      <c r="P88" s="39">
        <f t="shared" si="288"/>
        <v>0</v>
      </c>
      <c r="Q88" s="40">
        <v>60</v>
      </c>
      <c r="R88" s="39">
        <f t="shared" si="289"/>
        <v>1157184</v>
      </c>
      <c r="S88" s="38"/>
      <c r="T88" s="39">
        <f t="shared" si="290"/>
        <v>0</v>
      </c>
      <c r="U88" s="38"/>
      <c r="V88" s="39">
        <f t="shared" si="291"/>
        <v>0</v>
      </c>
      <c r="W88" s="41"/>
      <c r="X88" s="39">
        <f t="shared" si="331"/>
        <v>0</v>
      </c>
      <c r="Y88" s="38"/>
      <c r="Z88" s="39">
        <f t="shared" si="292"/>
        <v>0</v>
      </c>
      <c r="AA88" s="38"/>
      <c r="AB88" s="39">
        <f t="shared" si="293"/>
        <v>0</v>
      </c>
      <c r="AC88" s="38"/>
      <c r="AD88" s="39">
        <f t="shared" si="294"/>
        <v>0</v>
      </c>
      <c r="AE88" s="38"/>
      <c r="AF88" s="39">
        <f t="shared" si="295"/>
        <v>0</v>
      </c>
      <c r="AG88" s="40"/>
      <c r="AH88" s="39">
        <f t="shared" si="296"/>
        <v>0</v>
      </c>
      <c r="AI88" s="41"/>
      <c r="AJ88" s="39">
        <f t="shared" si="297"/>
        <v>0</v>
      </c>
      <c r="AK88" s="38"/>
      <c r="AL88" s="39">
        <f t="shared" si="298"/>
        <v>0</v>
      </c>
      <c r="AM88" s="38"/>
      <c r="AN88" s="39">
        <f t="shared" si="299"/>
        <v>0</v>
      </c>
      <c r="AO88" s="38"/>
      <c r="AP88" s="39">
        <f t="shared" si="300"/>
        <v>0</v>
      </c>
      <c r="AQ88" s="38"/>
      <c r="AR88" s="39">
        <f t="shared" si="301"/>
        <v>0</v>
      </c>
      <c r="AS88" s="38"/>
      <c r="AT88" s="39">
        <f t="shared" si="302"/>
        <v>0</v>
      </c>
      <c r="AU88" s="38"/>
      <c r="AV88" s="39">
        <f t="shared" si="303"/>
        <v>0</v>
      </c>
      <c r="AW88" s="38"/>
      <c r="AX88" s="39">
        <f t="shared" si="304"/>
        <v>0</v>
      </c>
      <c r="AY88" s="38"/>
      <c r="AZ88" s="39">
        <f t="shared" si="305"/>
        <v>0</v>
      </c>
      <c r="BA88" s="38"/>
      <c r="BB88" s="39">
        <f t="shared" si="306"/>
        <v>0</v>
      </c>
      <c r="BC88" s="38"/>
      <c r="BD88" s="39">
        <f t="shared" si="307"/>
        <v>0</v>
      </c>
      <c r="BE88" s="38"/>
      <c r="BF88" s="39">
        <f t="shared" si="308"/>
        <v>0</v>
      </c>
      <c r="BG88" s="38"/>
      <c r="BH88" s="39">
        <f t="shared" si="309"/>
        <v>0</v>
      </c>
      <c r="BI88" s="38"/>
      <c r="BJ88" s="39">
        <f t="shared" si="310"/>
        <v>0</v>
      </c>
      <c r="BK88" s="38"/>
      <c r="BL88" s="39">
        <f t="shared" si="311"/>
        <v>0</v>
      </c>
      <c r="BM88" s="70"/>
      <c r="BN88" s="39">
        <f t="shared" si="312"/>
        <v>0</v>
      </c>
      <c r="BO88" s="38"/>
      <c r="BP88" s="39">
        <f t="shared" si="313"/>
        <v>0</v>
      </c>
      <c r="BQ88" s="40"/>
      <c r="BR88" s="39">
        <f t="shared" si="314"/>
        <v>0</v>
      </c>
      <c r="BS88" s="38"/>
      <c r="BT88" s="39">
        <f t="shared" si="315"/>
        <v>0</v>
      </c>
      <c r="BU88" s="38"/>
      <c r="BV88" s="39">
        <f t="shared" si="316"/>
        <v>0</v>
      </c>
      <c r="BW88" s="40"/>
      <c r="BX88" s="39">
        <f t="shared" si="317"/>
        <v>0</v>
      </c>
      <c r="BY88" s="38"/>
      <c r="BZ88" s="39">
        <f t="shared" si="318"/>
        <v>0</v>
      </c>
      <c r="CA88" s="38"/>
      <c r="CB88" s="39">
        <f t="shared" si="319"/>
        <v>0</v>
      </c>
      <c r="CC88" s="38"/>
      <c r="CD88" s="39">
        <f t="shared" si="320"/>
        <v>0</v>
      </c>
      <c r="CE88" s="38"/>
      <c r="CF88" s="39">
        <f t="shared" si="321"/>
        <v>0</v>
      </c>
      <c r="CG88" s="38"/>
      <c r="CH88" s="39">
        <f t="shared" si="322"/>
        <v>0</v>
      </c>
      <c r="CI88" s="40"/>
      <c r="CJ88" s="39">
        <f t="shared" si="323"/>
        <v>0</v>
      </c>
      <c r="CK88" s="38"/>
      <c r="CL88" s="39">
        <f t="shared" si="324"/>
        <v>0</v>
      </c>
      <c r="CM88" s="40"/>
      <c r="CN88" s="39">
        <f t="shared" si="325"/>
        <v>0</v>
      </c>
      <c r="CO88" s="38"/>
      <c r="CP88" s="39">
        <f t="shared" si="326"/>
        <v>0</v>
      </c>
      <c r="CQ88" s="39"/>
      <c r="CR88" s="39">
        <f t="shared" si="327"/>
        <v>0</v>
      </c>
      <c r="CS88" s="44">
        <f t="shared" si="328"/>
        <v>60</v>
      </c>
      <c r="CT88" s="44">
        <f t="shared" si="328"/>
        <v>1157184</v>
      </c>
      <c r="CU88" s="79">
        <f t="shared" si="329"/>
        <v>60</v>
      </c>
    </row>
    <row r="89" spans="1:99" s="1" customFormat="1" ht="60" x14ac:dyDescent="0.25">
      <c r="A89" s="28"/>
      <c r="B89" s="28">
        <v>56</v>
      </c>
      <c r="C89" s="33" t="s">
        <v>199</v>
      </c>
      <c r="D89" s="34">
        <v>11480</v>
      </c>
      <c r="E89" s="35">
        <v>2.19</v>
      </c>
      <c r="F89" s="36">
        <v>1</v>
      </c>
      <c r="G89" s="34">
        <v>1.4</v>
      </c>
      <c r="H89" s="34">
        <v>1.68</v>
      </c>
      <c r="I89" s="34">
        <v>2.23</v>
      </c>
      <c r="J89" s="37">
        <v>2.57</v>
      </c>
      <c r="K89" s="38">
        <v>0</v>
      </c>
      <c r="L89" s="39">
        <f t="shared" si="287"/>
        <v>0</v>
      </c>
      <c r="M89" s="38">
        <v>0</v>
      </c>
      <c r="N89" s="39">
        <f t="shared" si="330"/>
        <v>0</v>
      </c>
      <c r="O89" s="38"/>
      <c r="P89" s="39">
        <f t="shared" si="288"/>
        <v>0</v>
      </c>
      <c r="Q89" s="40">
        <v>12</v>
      </c>
      <c r="R89" s="39">
        <f t="shared" si="289"/>
        <v>422372.15999999992</v>
      </c>
      <c r="S89" s="38">
        <v>0</v>
      </c>
      <c r="T89" s="39">
        <f t="shared" si="290"/>
        <v>0</v>
      </c>
      <c r="U89" s="38"/>
      <c r="V89" s="39">
        <f t="shared" si="291"/>
        <v>0</v>
      </c>
      <c r="W89" s="41"/>
      <c r="X89" s="39">
        <f t="shared" si="331"/>
        <v>0</v>
      </c>
      <c r="Y89" s="38">
        <v>0</v>
      </c>
      <c r="Z89" s="39">
        <f t="shared" si="292"/>
        <v>0</v>
      </c>
      <c r="AA89" s="38">
        <v>0</v>
      </c>
      <c r="AB89" s="39">
        <f t="shared" si="293"/>
        <v>0</v>
      </c>
      <c r="AC89" s="38"/>
      <c r="AD89" s="39">
        <f t="shared" si="294"/>
        <v>0</v>
      </c>
      <c r="AE89" s="38">
        <v>67</v>
      </c>
      <c r="AF89" s="39">
        <f t="shared" si="295"/>
        <v>2829893.4719999996</v>
      </c>
      <c r="AG89" s="40">
        <v>0</v>
      </c>
      <c r="AH89" s="39">
        <f t="shared" si="296"/>
        <v>0</v>
      </c>
      <c r="AI89" s="41"/>
      <c r="AJ89" s="39">
        <f t="shared" si="297"/>
        <v>0</v>
      </c>
      <c r="AK89" s="38"/>
      <c r="AL89" s="39">
        <f t="shared" si="298"/>
        <v>0</v>
      </c>
      <c r="AM89" s="38">
        <v>0</v>
      </c>
      <c r="AN89" s="39">
        <f t="shared" si="299"/>
        <v>0</v>
      </c>
      <c r="AO89" s="38">
        <v>0</v>
      </c>
      <c r="AP89" s="39">
        <f t="shared" si="300"/>
        <v>0</v>
      </c>
      <c r="AQ89" s="38"/>
      <c r="AR89" s="39">
        <f t="shared" si="301"/>
        <v>0</v>
      </c>
      <c r="AS89" s="38"/>
      <c r="AT89" s="39">
        <f t="shared" si="302"/>
        <v>0</v>
      </c>
      <c r="AU89" s="38"/>
      <c r="AV89" s="39">
        <f t="shared" si="303"/>
        <v>0</v>
      </c>
      <c r="AW89" s="38">
        <v>0</v>
      </c>
      <c r="AX89" s="39">
        <f t="shared" si="304"/>
        <v>0</v>
      </c>
      <c r="AY89" s="38">
        <v>0</v>
      </c>
      <c r="AZ89" s="39">
        <f t="shared" si="305"/>
        <v>0</v>
      </c>
      <c r="BA89" s="38">
        <v>0</v>
      </c>
      <c r="BB89" s="39">
        <f t="shared" si="306"/>
        <v>0</v>
      </c>
      <c r="BC89" s="38">
        <v>0</v>
      </c>
      <c r="BD89" s="39">
        <f t="shared" si="307"/>
        <v>0</v>
      </c>
      <c r="BE89" s="38">
        <v>0</v>
      </c>
      <c r="BF89" s="39">
        <f t="shared" si="308"/>
        <v>0</v>
      </c>
      <c r="BG89" s="38"/>
      <c r="BH89" s="39">
        <f t="shared" si="309"/>
        <v>0</v>
      </c>
      <c r="BI89" s="38">
        <v>0</v>
      </c>
      <c r="BJ89" s="39">
        <f t="shared" si="310"/>
        <v>0</v>
      </c>
      <c r="BK89" s="38">
        <v>0</v>
      </c>
      <c r="BL89" s="39">
        <f t="shared" si="311"/>
        <v>0</v>
      </c>
      <c r="BM89" s="70">
        <v>0</v>
      </c>
      <c r="BN89" s="39">
        <f t="shared" si="312"/>
        <v>0</v>
      </c>
      <c r="BO89" s="38">
        <v>0</v>
      </c>
      <c r="BP89" s="39">
        <f t="shared" si="313"/>
        <v>0</v>
      </c>
      <c r="BQ89" s="40">
        <v>0</v>
      </c>
      <c r="BR89" s="39">
        <f t="shared" si="314"/>
        <v>0</v>
      </c>
      <c r="BS89" s="38">
        <v>0</v>
      </c>
      <c r="BT89" s="39">
        <f t="shared" si="315"/>
        <v>0</v>
      </c>
      <c r="BU89" s="38">
        <v>0</v>
      </c>
      <c r="BV89" s="39">
        <f t="shared" si="316"/>
        <v>0</v>
      </c>
      <c r="BW89" s="40"/>
      <c r="BX89" s="39">
        <f t="shared" si="317"/>
        <v>0</v>
      </c>
      <c r="BY89" s="38">
        <v>0</v>
      </c>
      <c r="BZ89" s="39">
        <f t="shared" si="318"/>
        <v>0</v>
      </c>
      <c r="CA89" s="38">
        <v>0</v>
      </c>
      <c r="CB89" s="39">
        <f t="shared" si="319"/>
        <v>0</v>
      </c>
      <c r="CC89" s="38">
        <v>0</v>
      </c>
      <c r="CD89" s="39">
        <f t="shared" si="320"/>
        <v>0</v>
      </c>
      <c r="CE89" s="38">
        <v>0</v>
      </c>
      <c r="CF89" s="39">
        <f t="shared" si="321"/>
        <v>0</v>
      </c>
      <c r="CG89" s="38"/>
      <c r="CH89" s="39">
        <f t="shared" si="322"/>
        <v>0</v>
      </c>
      <c r="CI89" s="40"/>
      <c r="CJ89" s="39">
        <f t="shared" si="323"/>
        <v>0</v>
      </c>
      <c r="CK89" s="38">
        <v>0</v>
      </c>
      <c r="CL89" s="39">
        <f t="shared" si="324"/>
        <v>0</v>
      </c>
      <c r="CM89" s="40">
        <v>0</v>
      </c>
      <c r="CN89" s="39">
        <f t="shared" si="325"/>
        <v>0</v>
      </c>
      <c r="CO89" s="38">
        <v>0</v>
      </c>
      <c r="CP89" s="39">
        <f t="shared" si="326"/>
        <v>0</v>
      </c>
      <c r="CQ89" s="39"/>
      <c r="CR89" s="39">
        <f t="shared" si="327"/>
        <v>0</v>
      </c>
      <c r="CS89" s="44">
        <f t="shared" si="328"/>
        <v>79</v>
      </c>
      <c r="CT89" s="44">
        <f t="shared" si="328"/>
        <v>3252265.6319999993</v>
      </c>
      <c r="CU89" s="79">
        <f t="shared" si="329"/>
        <v>79</v>
      </c>
    </row>
    <row r="90" spans="1:99" s="1" customFormat="1" ht="60" x14ac:dyDescent="0.25">
      <c r="A90" s="28"/>
      <c r="B90" s="28">
        <v>57</v>
      </c>
      <c r="C90" s="33" t="s">
        <v>200</v>
      </c>
      <c r="D90" s="34">
        <v>11480</v>
      </c>
      <c r="E90" s="35">
        <v>3.65</v>
      </c>
      <c r="F90" s="36">
        <v>1</v>
      </c>
      <c r="G90" s="34">
        <v>1.4</v>
      </c>
      <c r="H90" s="34">
        <v>1.68</v>
      </c>
      <c r="I90" s="34">
        <v>2.23</v>
      </c>
      <c r="J90" s="37">
        <v>2.57</v>
      </c>
      <c r="K90" s="38"/>
      <c r="L90" s="39">
        <f t="shared" si="287"/>
        <v>0</v>
      </c>
      <c r="M90" s="38"/>
      <c r="N90" s="39">
        <f t="shared" si="330"/>
        <v>0</v>
      </c>
      <c r="O90" s="38"/>
      <c r="P90" s="39">
        <f t="shared" si="288"/>
        <v>0</v>
      </c>
      <c r="Q90" s="40">
        <v>6</v>
      </c>
      <c r="R90" s="39">
        <f t="shared" si="289"/>
        <v>351976.8</v>
      </c>
      <c r="S90" s="38"/>
      <c r="T90" s="39">
        <f t="shared" si="290"/>
        <v>0</v>
      </c>
      <c r="U90" s="38"/>
      <c r="V90" s="39">
        <f t="shared" si="291"/>
        <v>0</v>
      </c>
      <c r="W90" s="41"/>
      <c r="X90" s="39">
        <f t="shared" si="331"/>
        <v>0</v>
      </c>
      <c r="Y90" s="38"/>
      <c r="Z90" s="39">
        <f t="shared" si="292"/>
        <v>0</v>
      </c>
      <c r="AA90" s="38"/>
      <c r="AB90" s="39">
        <f t="shared" si="293"/>
        <v>0</v>
      </c>
      <c r="AC90" s="38"/>
      <c r="AD90" s="39">
        <f t="shared" si="294"/>
        <v>0</v>
      </c>
      <c r="AE90" s="38">
        <v>121</v>
      </c>
      <c r="AF90" s="39">
        <f t="shared" si="295"/>
        <v>8517838.5600000005</v>
      </c>
      <c r="AG90" s="40"/>
      <c r="AH90" s="39">
        <f t="shared" si="296"/>
        <v>0</v>
      </c>
      <c r="AI90" s="41"/>
      <c r="AJ90" s="39">
        <f t="shared" si="297"/>
        <v>0</v>
      </c>
      <c r="AK90" s="38"/>
      <c r="AL90" s="39">
        <f t="shared" si="298"/>
        <v>0</v>
      </c>
      <c r="AM90" s="38"/>
      <c r="AN90" s="39">
        <f t="shared" si="299"/>
        <v>0</v>
      </c>
      <c r="AO90" s="38"/>
      <c r="AP90" s="39">
        <f t="shared" si="300"/>
        <v>0</v>
      </c>
      <c r="AQ90" s="38"/>
      <c r="AR90" s="39">
        <f t="shared" si="301"/>
        <v>0</v>
      </c>
      <c r="AS90" s="38"/>
      <c r="AT90" s="39">
        <f t="shared" si="302"/>
        <v>0</v>
      </c>
      <c r="AU90" s="38"/>
      <c r="AV90" s="39">
        <f t="shared" si="303"/>
        <v>0</v>
      </c>
      <c r="AW90" s="38"/>
      <c r="AX90" s="39">
        <f t="shared" si="304"/>
        <v>0</v>
      </c>
      <c r="AY90" s="38"/>
      <c r="AZ90" s="39">
        <f t="shared" si="305"/>
        <v>0</v>
      </c>
      <c r="BA90" s="38"/>
      <c r="BB90" s="39">
        <f t="shared" si="306"/>
        <v>0</v>
      </c>
      <c r="BC90" s="38"/>
      <c r="BD90" s="39">
        <f t="shared" si="307"/>
        <v>0</v>
      </c>
      <c r="BE90" s="38"/>
      <c r="BF90" s="39">
        <f t="shared" si="308"/>
        <v>0</v>
      </c>
      <c r="BG90" s="38"/>
      <c r="BH90" s="39">
        <f t="shared" si="309"/>
        <v>0</v>
      </c>
      <c r="BI90" s="38"/>
      <c r="BJ90" s="39">
        <f t="shared" si="310"/>
        <v>0</v>
      </c>
      <c r="BK90" s="38"/>
      <c r="BL90" s="39">
        <f t="shared" si="311"/>
        <v>0</v>
      </c>
      <c r="BM90" s="70"/>
      <c r="BN90" s="39">
        <f t="shared" si="312"/>
        <v>0</v>
      </c>
      <c r="BO90" s="38"/>
      <c r="BP90" s="39">
        <f t="shared" si="313"/>
        <v>0</v>
      </c>
      <c r="BQ90" s="40"/>
      <c r="BR90" s="39">
        <f t="shared" si="314"/>
        <v>0</v>
      </c>
      <c r="BS90" s="38"/>
      <c r="BT90" s="39">
        <f t="shared" si="315"/>
        <v>0</v>
      </c>
      <c r="BU90" s="38"/>
      <c r="BV90" s="39">
        <f t="shared" si="316"/>
        <v>0</v>
      </c>
      <c r="BW90" s="40"/>
      <c r="BX90" s="39">
        <f t="shared" si="317"/>
        <v>0</v>
      </c>
      <c r="BY90" s="38"/>
      <c r="BZ90" s="39">
        <f t="shared" si="318"/>
        <v>0</v>
      </c>
      <c r="CA90" s="38"/>
      <c r="CB90" s="39">
        <f t="shared" si="319"/>
        <v>0</v>
      </c>
      <c r="CC90" s="38"/>
      <c r="CD90" s="39">
        <f t="shared" si="320"/>
        <v>0</v>
      </c>
      <c r="CE90" s="38"/>
      <c r="CF90" s="39">
        <f t="shared" si="321"/>
        <v>0</v>
      </c>
      <c r="CG90" s="38"/>
      <c r="CH90" s="39">
        <f t="shared" si="322"/>
        <v>0</v>
      </c>
      <c r="CI90" s="40"/>
      <c r="CJ90" s="39">
        <f t="shared" si="323"/>
        <v>0</v>
      </c>
      <c r="CK90" s="38"/>
      <c r="CL90" s="39">
        <f t="shared" si="324"/>
        <v>0</v>
      </c>
      <c r="CM90" s="40"/>
      <c r="CN90" s="39">
        <f t="shared" si="325"/>
        <v>0</v>
      </c>
      <c r="CO90" s="38"/>
      <c r="CP90" s="39">
        <f t="shared" si="326"/>
        <v>0</v>
      </c>
      <c r="CQ90" s="39"/>
      <c r="CR90" s="39">
        <f t="shared" si="327"/>
        <v>0</v>
      </c>
      <c r="CS90" s="44">
        <f t="shared" si="328"/>
        <v>127</v>
      </c>
      <c r="CT90" s="44">
        <f t="shared" si="328"/>
        <v>8869815.3600000013</v>
      </c>
      <c r="CU90" s="79">
        <f t="shared" si="329"/>
        <v>127</v>
      </c>
    </row>
    <row r="91" spans="1:99" s="1" customFormat="1" ht="60" x14ac:dyDescent="0.25">
      <c r="A91" s="28"/>
      <c r="B91" s="28">
        <v>58</v>
      </c>
      <c r="C91" s="33" t="s">
        <v>201</v>
      </c>
      <c r="D91" s="34">
        <v>11480</v>
      </c>
      <c r="E91" s="35">
        <v>5.05</v>
      </c>
      <c r="F91" s="36">
        <v>1</v>
      </c>
      <c r="G91" s="34">
        <v>1.4</v>
      </c>
      <c r="H91" s="34">
        <v>1.68</v>
      </c>
      <c r="I91" s="34">
        <v>2.23</v>
      </c>
      <c r="J91" s="37">
        <v>2.57</v>
      </c>
      <c r="K91" s="38"/>
      <c r="L91" s="39">
        <f t="shared" si="287"/>
        <v>0</v>
      </c>
      <c r="M91" s="38"/>
      <c r="N91" s="39">
        <f t="shared" si="330"/>
        <v>0</v>
      </c>
      <c r="O91" s="38"/>
      <c r="P91" s="39">
        <f t="shared" si="288"/>
        <v>0</v>
      </c>
      <c r="Q91" s="40">
        <v>70</v>
      </c>
      <c r="R91" s="39">
        <f t="shared" si="289"/>
        <v>5681452</v>
      </c>
      <c r="S91" s="38"/>
      <c r="T91" s="39">
        <f t="shared" si="290"/>
        <v>0</v>
      </c>
      <c r="U91" s="38"/>
      <c r="V91" s="39">
        <f t="shared" si="291"/>
        <v>0</v>
      </c>
      <c r="W91" s="41"/>
      <c r="X91" s="39">
        <f t="shared" si="331"/>
        <v>0</v>
      </c>
      <c r="Y91" s="38"/>
      <c r="Z91" s="39">
        <f t="shared" si="292"/>
        <v>0</v>
      </c>
      <c r="AA91" s="38"/>
      <c r="AB91" s="39">
        <f t="shared" si="293"/>
        <v>0</v>
      </c>
      <c r="AC91" s="38"/>
      <c r="AD91" s="39">
        <f t="shared" si="294"/>
        <v>0</v>
      </c>
      <c r="AE91" s="38"/>
      <c r="AF91" s="39">
        <f t="shared" si="295"/>
        <v>0</v>
      </c>
      <c r="AG91" s="40"/>
      <c r="AH91" s="39">
        <f t="shared" si="296"/>
        <v>0</v>
      </c>
      <c r="AI91" s="41"/>
      <c r="AJ91" s="39">
        <f t="shared" si="297"/>
        <v>0</v>
      </c>
      <c r="AK91" s="38"/>
      <c r="AL91" s="39">
        <f t="shared" si="298"/>
        <v>0</v>
      </c>
      <c r="AM91" s="38"/>
      <c r="AN91" s="39">
        <f t="shared" si="299"/>
        <v>0</v>
      </c>
      <c r="AO91" s="38"/>
      <c r="AP91" s="39">
        <f t="shared" si="300"/>
        <v>0</v>
      </c>
      <c r="AQ91" s="38"/>
      <c r="AR91" s="39">
        <f t="shared" si="301"/>
        <v>0</v>
      </c>
      <c r="AS91" s="38"/>
      <c r="AT91" s="39">
        <f t="shared" si="302"/>
        <v>0</v>
      </c>
      <c r="AU91" s="38"/>
      <c r="AV91" s="39">
        <f t="shared" si="303"/>
        <v>0</v>
      </c>
      <c r="AW91" s="38"/>
      <c r="AX91" s="39">
        <f t="shared" si="304"/>
        <v>0</v>
      </c>
      <c r="AY91" s="38"/>
      <c r="AZ91" s="39">
        <f t="shared" si="305"/>
        <v>0</v>
      </c>
      <c r="BA91" s="38"/>
      <c r="BB91" s="39">
        <f t="shared" si="306"/>
        <v>0</v>
      </c>
      <c r="BC91" s="38"/>
      <c r="BD91" s="39">
        <f t="shared" si="307"/>
        <v>0</v>
      </c>
      <c r="BE91" s="38"/>
      <c r="BF91" s="39">
        <f t="shared" si="308"/>
        <v>0</v>
      </c>
      <c r="BG91" s="38"/>
      <c r="BH91" s="39">
        <f t="shared" si="309"/>
        <v>0</v>
      </c>
      <c r="BI91" s="38"/>
      <c r="BJ91" s="39">
        <f t="shared" si="310"/>
        <v>0</v>
      </c>
      <c r="BK91" s="38"/>
      <c r="BL91" s="39">
        <f t="shared" si="311"/>
        <v>0</v>
      </c>
      <c r="BM91" s="70"/>
      <c r="BN91" s="39">
        <f t="shared" si="312"/>
        <v>0</v>
      </c>
      <c r="BO91" s="38"/>
      <c r="BP91" s="39">
        <f t="shared" si="313"/>
        <v>0</v>
      </c>
      <c r="BQ91" s="40"/>
      <c r="BR91" s="39">
        <f t="shared" si="314"/>
        <v>0</v>
      </c>
      <c r="BS91" s="38"/>
      <c r="BT91" s="39">
        <f t="shared" si="315"/>
        <v>0</v>
      </c>
      <c r="BU91" s="38"/>
      <c r="BV91" s="39">
        <f t="shared" si="316"/>
        <v>0</v>
      </c>
      <c r="BW91" s="40"/>
      <c r="BX91" s="39">
        <f t="shared" si="317"/>
        <v>0</v>
      </c>
      <c r="BY91" s="38"/>
      <c r="BZ91" s="39">
        <f t="shared" si="318"/>
        <v>0</v>
      </c>
      <c r="CA91" s="38"/>
      <c r="CB91" s="39">
        <f t="shared" si="319"/>
        <v>0</v>
      </c>
      <c r="CC91" s="38"/>
      <c r="CD91" s="39">
        <f t="shared" si="320"/>
        <v>0</v>
      </c>
      <c r="CE91" s="38"/>
      <c r="CF91" s="39">
        <f t="shared" si="321"/>
        <v>0</v>
      </c>
      <c r="CG91" s="38"/>
      <c r="CH91" s="39">
        <f t="shared" si="322"/>
        <v>0</v>
      </c>
      <c r="CI91" s="40"/>
      <c r="CJ91" s="39">
        <f t="shared" si="323"/>
        <v>0</v>
      </c>
      <c r="CK91" s="38"/>
      <c r="CL91" s="39">
        <f t="shared" si="324"/>
        <v>0</v>
      </c>
      <c r="CM91" s="40"/>
      <c r="CN91" s="39">
        <f t="shared" si="325"/>
        <v>0</v>
      </c>
      <c r="CO91" s="38"/>
      <c r="CP91" s="39">
        <f t="shared" si="326"/>
        <v>0</v>
      </c>
      <c r="CQ91" s="39"/>
      <c r="CR91" s="39">
        <f t="shared" si="327"/>
        <v>0</v>
      </c>
      <c r="CS91" s="44">
        <f t="shared" si="328"/>
        <v>70</v>
      </c>
      <c r="CT91" s="44">
        <f t="shared" si="328"/>
        <v>5681452</v>
      </c>
      <c r="CU91" s="79">
        <f t="shared" si="329"/>
        <v>70</v>
      </c>
    </row>
    <row r="92" spans="1:99" s="1" customFormat="1" ht="60" x14ac:dyDescent="0.25">
      <c r="A92" s="28"/>
      <c r="B92" s="28">
        <v>59</v>
      </c>
      <c r="C92" s="33" t="s">
        <v>202</v>
      </c>
      <c r="D92" s="34">
        <v>11480</v>
      </c>
      <c r="E92" s="35">
        <v>7.06</v>
      </c>
      <c r="F92" s="36">
        <v>1</v>
      </c>
      <c r="G92" s="34">
        <v>1.4</v>
      </c>
      <c r="H92" s="34">
        <v>1.68</v>
      </c>
      <c r="I92" s="34">
        <v>2.23</v>
      </c>
      <c r="J92" s="37">
        <v>2.57</v>
      </c>
      <c r="K92" s="38"/>
      <c r="L92" s="39">
        <f t="shared" si="287"/>
        <v>0</v>
      </c>
      <c r="M92" s="38"/>
      <c r="N92" s="39">
        <f t="shared" si="330"/>
        <v>0</v>
      </c>
      <c r="O92" s="38"/>
      <c r="P92" s="39">
        <f t="shared" si="288"/>
        <v>0</v>
      </c>
      <c r="Q92" s="40">
        <v>6</v>
      </c>
      <c r="R92" s="39">
        <f t="shared" si="289"/>
        <v>680809.91999999993</v>
      </c>
      <c r="S92" s="38"/>
      <c r="T92" s="39">
        <f t="shared" si="290"/>
        <v>0</v>
      </c>
      <c r="U92" s="38"/>
      <c r="V92" s="39">
        <f t="shared" si="291"/>
        <v>0</v>
      </c>
      <c r="W92" s="41"/>
      <c r="X92" s="39">
        <f t="shared" si="331"/>
        <v>0</v>
      </c>
      <c r="Y92" s="38"/>
      <c r="Z92" s="39">
        <f t="shared" si="292"/>
        <v>0</v>
      </c>
      <c r="AA92" s="38"/>
      <c r="AB92" s="39">
        <f t="shared" si="293"/>
        <v>0</v>
      </c>
      <c r="AC92" s="38"/>
      <c r="AD92" s="39">
        <f t="shared" si="294"/>
        <v>0</v>
      </c>
      <c r="AE92" s="38"/>
      <c r="AF92" s="39">
        <f t="shared" si="295"/>
        <v>0</v>
      </c>
      <c r="AG92" s="40"/>
      <c r="AH92" s="39">
        <f t="shared" si="296"/>
        <v>0</v>
      </c>
      <c r="AI92" s="41"/>
      <c r="AJ92" s="39">
        <f t="shared" si="297"/>
        <v>0</v>
      </c>
      <c r="AK92" s="38"/>
      <c r="AL92" s="39">
        <f t="shared" si="298"/>
        <v>0</v>
      </c>
      <c r="AM92" s="38"/>
      <c r="AN92" s="39">
        <f t="shared" si="299"/>
        <v>0</v>
      </c>
      <c r="AO92" s="38"/>
      <c r="AP92" s="39">
        <f t="shared" si="300"/>
        <v>0</v>
      </c>
      <c r="AQ92" s="38"/>
      <c r="AR92" s="39">
        <f t="shared" si="301"/>
        <v>0</v>
      </c>
      <c r="AS92" s="38"/>
      <c r="AT92" s="39">
        <f t="shared" si="302"/>
        <v>0</v>
      </c>
      <c r="AU92" s="38"/>
      <c r="AV92" s="39">
        <f t="shared" si="303"/>
        <v>0</v>
      </c>
      <c r="AW92" s="38"/>
      <c r="AX92" s="39">
        <f t="shared" si="304"/>
        <v>0</v>
      </c>
      <c r="AY92" s="38"/>
      <c r="AZ92" s="39">
        <f t="shared" si="305"/>
        <v>0</v>
      </c>
      <c r="BA92" s="38"/>
      <c r="BB92" s="39">
        <f t="shared" si="306"/>
        <v>0</v>
      </c>
      <c r="BC92" s="38"/>
      <c r="BD92" s="39">
        <f t="shared" si="307"/>
        <v>0</v>
      </c>
      <c r="BE92" s="38"/>
      <c r="BF92" s="39">
        <f t="shared" si="308"/>
        <v>0</v>
      </c>
      <c r="BG92" s="38"/>
      <c r="BH92" s="39">
        <f t="shared" si="309"/>
        <v>0</v>
      </c>
      <c r="BI92" s="38"/>
      <c r="BJ92" s="39">
        <f t="shared" si="310"/>
        <v>0</v>
      </c>
      <c r="BK92" s="38"/>
      <c r="BL92" s="39">
        <f t="shared" si="311"/>
        <v>0</v>
      </c>
      <c r="BM92" s="70"/>
      <c r="BN92" s="39">
        <f t="shared" si="312"/>
        <v>0</v>
      </c>
      <c r="BO92" s="38"/>
      <c r="BP92" s="39">
        <f t="shared" si="313"/>
        <v>0</v>
      </c>
      <c r="BQ92" s="40"/>
      <c r="BR92" s="39">
        <f t="shared" si="314"/>
        <v>0</v>
      </c>
      <c r="BS92" s="38"/>
      <c r="BT92" s="39">
        <f t="shared" si="315"/>
        <v>0</v>
      </c>
      <c r="BU92" s="38"/>
      <c r="BV92" s="39">
        <f t="shared" si="316"/>
        <v>0</v>
      </c>
      <c r="BW92" s="40"/>
      <c r="BX92" s="39">
        <f t="shared" si="317"/>
        <v>0</v>
      </c>
      <c r="BY92" s="38"/>
      <c r="BZ92" s="39">
        <f t="shared" si="318"/>
        <v>0</v>
      </c>
      <c r="CA92" s="38"/>
      <c r="CB92" s="39">
        <f t="shared" si="319"/>
        <v>0</v>
      </c>
      <c r="CC92" s="38"/>
      <c r="CD92" s="39">
        <f t="shared" si="320"/>
        <v>0</v>
      </c>
      <c r="CE92" s="38"/>
      <c r="CF92" s="39">
        <f t="shared" si="321"/>
        <v>0</v>
      </c>
      <c r="CG92" s="38"/>
      <c r="CH92" s="39">
        <f t="shared" si="322"/>
        <v>0</v>
      </c>
      <c r="CI92" s="40"/>
      <c r="CJ92" s="39">
        <f t="shared" si="323"/>
        <v>0</v>
      </c>
      <c r="CK92" s="38"/>
      <c r="CL92" s="39">
        <f t="shared" si="324"/>
        <v>0</v>
      </c>
      <c r="CM92" s="40"/>
      <c r="CN92" s="39">
        <f t="shared" si="325"/>
        <v>0</v>
      </c>
      <c r="CO92" s="38"/>
      <c r="CP92" s="39">
        <f t="shared" si="326"/>
        <v>0</v>
      </c>
      <c r="CQ92" s="39"/>
      <c r="CR92" s="39">
        <f t="shared" si="327"/>
        <v>0</v>
      </c>
      <c r="CS92" s="44">
        <f t="shared" si="328"/>
        <v>6</v>
      </c>
      <c r="CT92" s="44">
        <f t="shared" si="328"/>
        <v>680809.91999999993</v>
      </c>
      <c r="CU92" s="79">
        <f t="shared" si="329"/>
        <v>6</v>
      </c>
    </row>
    <row r="93" spans="1:99" s="1" customFormat="1" ht="60" x14ac:dyDescent="0.25">
      <c r="A93" s="28"/>
      <c r="B93" s="28">
        <v>60</v>
      </c>
      <c r="C93" s="33" t="s">
        <v>203</v>
      </c>
      <c r="D93" s="34">
        <v>11480</v>
      </c>
      <c r="E93" s="35">
        <v>8.92</v>
      </c>
      <c r="F93" s="36">
        <v>1</v>
      </c>
      <c r="G93" s="34">
        <v>1.4</v>
      </c>
      <c r="H93" s="34">
        <v>1.68</v>
      </c>
      <c r="I93" s="34">
        <v>2.23</v>
      </c>
      <c r="J93" s="37">
        <v>2.57</v>
      </c>
      <c r="K93" s="38"/>
      <c r="L93" s="39">
        <f t="shared" si="287"/>
        <v>0</v>
      </c>
      <c r="M93" s="38"/>
      <c r="N93" s="39">
        <f t="shared" si="330"/>
        <v>0</v>
      </c>
      <c r="O93" s="38"/>
      <c r="P93" s="39">
        <f t="shared" si="288"/>
        <v>0</v>
      </c>
      <c r="Q93" s="40">
        <v>6</v>
      </c>
      <c r="R93" s="39">
        <f t="shared" si="289"/>
        <v>860173.44</v>
      </c>
      <c r="S93" s="38"/>
      <c r="T93" s="39">
        <f t="shared" si="290"/>
        <v>0</v>
      </c>
      <c r="U93" s="38"/>
      <c r="V93" s="39">
        <f t="shared" si="291"/>
        <v>0</v>
      </c>
      <c r="W93" s="41"/>
      <c r="X93" s="39">
        <f t="shared" si="331"/>
        <v>0</v>
      </c>
      <c r="Y93" s="38"/>
      <c r="Z93" s="39">
        <f t="shared" si="292"/>
        <v>0</v>
      </c>
      <c r="AA93" s="38"/>
      <c r="AB93" s="39">
        <f t="shared" si="293"/>
        <v>0</v>
      </c>
      <c r="AC93" s="38"/>
      <c r="AD93" s="39">
        <f t="shared" si="294"/>
        <v>0</v>
      </c>
      <c r="AE93" s="38"/>
      <c r="AF93" s="39">
        <f t="shared" si="295"/>
        <v>0</v>
      </c>
      <c r="AG93" s="40"/>
      <c r="AH93" s="39">
        <f t="shared" si="296"/>
        <v>0</v>
      </c>
      <c r="AI93" s="41"/>
      <c r="AJ93" s="39">
        <f t="shared" si="297"/>
        <v>0</v>
      </c>
      <c r="AK93" s="38"/>
      <c r="AL93" s="39">
        <f t="shared" si="298"/>
        <v>0</v>
      </c>
      <c r="AM93" s="38"/>
      <c r="AN93" s="39">
        <f t="shared" si="299"/>
        <v>0</v>
      </c>
      <c r="AO93" s="38"/>
      <c r="AP93" s="39">
        <f t="shared" si="300"/>
        <v>0</v>
      </c>
      <c r="AQ93" s="38"/>
      <c r="AR93" s="39">
        <f t="shared" si="301"/>
        <v>0</v>
      </c>
      <c r="AS93" s="38"/>
      <c r="AT93" s="39">
        <f t="shared" si="302"/>
        <v>0</v>
      </c>
      <c r="AU93" s="38"/>
      <c r="AV93" s="39">
        <f t="shared" si="303"/>
        <v>0</v>
      </c>
      <c r="AW93" s="38"/>
      <c r="AX93" s="39">
        <f t="shared" si="304"/>
        <v>0</v>
      </c>
      <c r="AY93" s="38"/>
      <c r="AZ93" s="39">
        <f t="shared" si="305"/>
        <v>0</v>
      </c>
      <c r="BA93" s="38"/>
      <c r="BB93" s="39">
        <f t="shared" si="306"/>
        <v>0</v>
      </c>
      <c r="BC93" s="38"/>
      <c r="BD93" s="39">
        <f t="shared" si="307"/>
        <v>0</v>
      </c>
      <c r="BE93" s="38"/>
      <c r="BF93" s="39">
        <f t="shared" si="308"/>
        <v>0</v>
      </c>
      <c r="BG93" s="38"/>
      <c r="BH93" s="39">
        <f t="shared" si="309"/>
        <v>0</v>
      </c>
      <c r="BI93" s="38"/>
      <c r="BJ93" s="39">
        <f t="shared" si="310"/>
        <v>0</v>
      </c>
      <c r="BK93" s="38"/>
      <c r="BL93" s="39">
        <f t="shared" si="311"/>
        <v>0</v>
      </c>
      <c r="BM93" s="70"/>
      <c r="BN93" s="39">
        <f t="shared" si="312"/>
        <v>0</v>
      </c>
      <c r="BO93" s="38"/>
      <c r="BP93" s="39">
        <f t="shared" si="313"/>
        <v>0</v>
      </c>
      <c r="BQ93" s="40"/>
      <c r="BR93" s="39">
        <f t="shared" si="314"/>
        <v>0</v>
      </c>
      <c r="BS93" s="38"/>
      <c r="BT93" s="39">
        <f t="shared" si="315"/>
        <v>0</v>
      </c>
      <c r="BU93" s="38"/>
      <c r="BV93" s="39">
        <f t="shared" si="316"/>
        <v>0</v>
      </c>
      <c r="BW93" s="40"/>
      <c r="BX93" s="39">
        <f t="shared" si="317"/>
        <v>0</v>
      </c>
      <c r="BY93" s="38"/>
      <c r="BZ93" s="39">
        <f t="shared" si="318"/>
        <v>0</v>
      </c>
      <c r="CA93" s="38"/>
      <c r="CB93" s="39">
        <f t="shared" si="319"/>
        <v>0</v>
      </c>
      <c r="CC93" s="38"/>
      <c r="CD93" s="39">
        <f t="shared" si="320"/>
        <v>0</v>
      </c>
      <c r="CE93" s="38"/>
      <c r="CF93" s="39">
        <f t="shared" si="321"/>
        <v>0</v>
      </c>
      <c r="CG93" s="38"/>
      <c r="CH93" s="39">
        <f t="shared" si="322"/>
        <v>0</v>
      </c>
      <c r="CI93" s="40"/>
      <c r="CJ93" s="39">
        <f t="shared" si="323"/>
        <v>0</v>
      </c>
      <c r="CK93" s="38"/>
      <c r="CL93" s="39">
        <f t="shared" si="324"/>
        <v>0</v>
      </c>
      <c r="CM93" s="40"/>
      <c r="CN93" s="39">
        <f t="shared" si="325"/>
        <v>0</v>
      </c>
      <c r="CO93" s="38"/>
      <c r="CP93" s="39">
        <f t="shared" si="326"/>
        <v>0</v>
      </c>
      <c r="CQ93" s="39"/>
      <c r="CR93" s="39">
        <f t="shared" si="327"/>
        <v>0</v>
      </c>
      <c r="CS93" s="44">
        <f t="shared" si="328"/>
        <v>6</v>
      </c>
      <c r="CT93" s="44">
        <f t="shared" si="328"/>
        <v>860173.44</v>
      </c>
      <c r="CU93" s="79">
        <f t="shared" si="329"/>
        <v>6</v>
      </c>
    </row>
    <row r="94" spans="1:99" s="1" customFormat="1" ht="60" x14ac:dyDescent="0.25">
      <c r="A94" s="28"/>
      <c r="B94" s="28">
        <v>61</v>
      </c>
      <c r="C94" s="33" t="s">
        <v>204</v>
      </c>
      <c r="D94" s="34">
        <v>11480</v>
      </c>
      <c r="E94" s="35">
        <v>18.440000000000001</v>
      </c>
      <c r="F94" s="36">
        <v>1</v>
      </c>
      <c r="G94" s="34">
        <v>1.4</v>
      </c>
      <c r="H94" s="34">
        <v>1.68</v>
      </c>
      <c r="I94" s="34">
        <v>2.23</v>
      </c>
      <c r="J94" s="37">
        <v>2.57</v>
      </c>
      <c r="K94" s="38"/>
      <c r="L94" s="39">
        <f t="shared" si="287"/>
        <v>0</v>
      </c>
      <c r="M94" s="38"/>
      <c r="N94" s="39">
        <f t="shared" si="330"/>
        <v>0</v>
      </c>
      <c r="O94" s="38"/>
      <c r="P94" s="39">
        <f t="shared" si="288"/>
        <v>0</v>
      </c>
      <c r="Q94" s="40">
        <v>58</v>
      </c>
      <c r="R94" s="39">
        <f t="shared" si="289"/>
        <v>17189325.440000001</v>
      </c>
      <c r="S94" s="38"/>
      <c r="T94" s="39">
        <f t="shared" si="290"/>
        <v>0</v>
      </c>
      <c r="U94" s="38"/>
      <c r="V94" s="39">
        <f t="shared" si="291"/>
        <v>0</v>
      </c>
      <c r="W94" s="41"/>
      <c r="X94" s="39">
        <f t="shared" si="331"/>
        <v>0</v>
      </c>
      <c r="Y94" s="38"/>
      <c r="Z94" s="39">
        <f t="shared" si="292"/>
        <v>0</v>
      </c>
      <c r="AA94" s="38"/>
      <c r="AB94" s="39">
        <f t="shared" si="293"/>
        <v>0</v>
      </c>
      <c r="AC94" s="38"/>
      <c r="AD94" s="39">
        <f t="shared" si="294"/>
        <v>0</v>
      </c>
      <c r="AE94" s="38"/>
      <c r="AF94" s="39">
        <f t="shared" si="295"/>
        <v>0</v>
      </c>
      <c r="AG94" s="40"/>
      <c r="AH94" s="39">
        <f t="shared" si="296"/>
        <v>0</v>
      </c>
      <c r="AI94" s="41"/>
      <c r="AJ94" s="39">
        <f t="shared" si="297"/>
        <v>0</v>
      </c>
      <c r="AK94" s="38"/>
      <c r="AL94" s="39">
        <f t="shared" si="298"/>
        <v>0</v>
      </c>
      <c r="AM94" s="38"/>
      <c r="AN94" s="39">
        <f t="shared" si="299"/>
        <v>0</v>
      </c>
      <c r="AO94" s="38"/>
      <c r="AP94" s="39">
        <f t="shared" si="300"/>
        <v>0</v>
      </c>
      <c r="AQ94" s="38"/>
      <c r="AR94" s="39">
        <f t="shared" si="301"/>
        <v>0</v>
      </c>
      <c r="AS94" s="38"/>
      <c r="AT94" s="39">
        <f t="shared" si="302"/>
        <v>0</v>
      </c>
      <c r="AU94" s="38"/>
      <c r="AV94" s="39">
        <f t="shared" si="303"/>
        <v>0</v>
      </c>
      <c r="AW94" s="38"/>
      <c r="AX94" s="39">
        <f t="shared" si="304"/>
        <v>0</v>
      </c>
      <c r="AY94" s="38"/>
      <c r="AZ94" s="39">
        <f t="shared" si="305"/>
        <v>0</v>
      </c>
      <c r="BA94" s="38"/>
      <c r="BB94" s="39">
        <f t="shared" si="306"/>
        <v>0</v>
      </c>
      <c r="BC94" s="38"/>
      <c r="BD94" s="39">
        <f t="shared" si="307"/>
        <v>0</v>
      </c>
      <c r="BE94" s="38"/>
      <c r="BF94" s="39">
        <f t="shared" si="308"/>
        <v>0</v>
      </c>
      <c r="BG94" s="38"/>
      <c r="BH94" s="39">
        <f t="shared" si="309"/>
        <v>0</v>
      </c>
      <c r="BI94" s="38"/>
      <c r="BJ94" s="39">
        <f t="shared" si="310"/>
        <v>0</v>
      </c>
      <c r="BK94" s="38"/>
      <c r="BL94" s="39">
        <f t="shared" si="311"/>
        <v>0</v>
      </c>
      <c r="BM94" s="70"/>
      <c r="BN94" s="39">
        <f t="shared" si="312"/>
        <v>0</v>
      </c>
      <c r="BO94" s="38"/>
      <c r="BP94" s="39">
        <f t="shared" si="313"/>
        <v>0</v>
      </c>
      <c r="BQ94" s="40"/>
      <c r="BR94" s="39">
        <f t="shared" si="314"/>
        <v>0</v>
      </c>
      <c r="BS94" s="38"/>
      <c r="BT94" s="39">
        <f t="shared" si="315"/>
        <v>0</v>
      </c>
      <c r="BU94" s="38"/>
      <c r="BV94" s="39">
        <f t="shared" si="316"/>
        <v>0</v>
      </c>
      <c r="BW94" s="40"/>
      <c r="BX94" s="39">
        <f t="shared" si="317"/>
        <v>0</v>
      </c>
      <c r="BY94" s="38"/>
      <c r="BZ94" s="39">
        <f t="shared" si="318"/>
        <v>0</v>
      </c>
      <c r="CA94" s="38"/>
      <c r="CB94" s="39">
        <f t="shared" si="319"/>
        <v>0</v>
      </c>
      <c r="CC94" s="38"/>
      <c r="CD94" s="39">
        <f t="shared" si="320"/>
        <v>0</v>
      </c>
      <c r="CE94" s="38"/>
      <c r="CF94" s="39">
        <f t="shared" si="321"/>
        <v>0</v>
      </c>
      <c r="CG94" s="38"/>
      <c r="CH94" s="39">
        <f t="shared" si="322"/>
        <v>0</v>
      </c>
      <c r="CI94" s="40"/>
      <c r="CJ94" s="39">
        <f t="shared" si="323"/>
        <v>0</v>
      </c>
      <c r="CK94" s="38"/>
      <c r="CL94" s="39">
        <f t="shared" si="324"/>
        <v>0</v>
      </c>
      <c r="CM94" s="40"/>
      <c r="CN94" s="39">
        <f t="shared" si="325"/>
        <v>0</v>
      </c>
      <c r="CO94" s="38"/>
      <c r="CP94" s="39">
        <f t="shared" si="326"/>
        <v>0</v>
      </c>
      <c r="CQ94" s="39"/>
      <c r="CR94" s="39">
        <f t="shared" si="327"/>
        <v>0</v>
      </c>
      <c r="CS94" s="44">
        <f t="shared" si="328"/>
        <v>58</v>
      </c>
      <c r="CT94" s="44">
        <f t="shared" si="328"/>
        <v>17189325.440000001</v>
      </c>
      <c r="CU94" s="79">
        <f t="shared" si="329"/>
        <v>58</v>
      </c>
    </row>
    <row r="95" spans="1:99" s="1" customFormat="1" ht="45" x14ac:dyDescent="0.25">
      <c r="A95" s="28"/>
      <c r="B95" s="28">
        <v>62</v>
      </c>
      <c r="C95" s="58" t="s">
        <v>205</v>
      </c>
      <c r="D95" s="34">
        <v>11480</v>
      </c>
      <c r="E95" s="35">
        <v>3.73</v>
      </c>
      <c r="F95" s="36">
        <v>1</v>
      </c>
      <c r="G95" s="34">
        <v>1.4</v>
      </c>
      <c r="H95" s="34">
        <v>1.68</v>
      </c>
      <c r="I95" s="34">
        <v>2.23</v>
      </c>
      <c r="J95" s="37">
        <v>2.57</v>
      </c>
      <c r="K95" s="38"/>
      <c r="L95" s="39">
        <f t="shared" si="287"/>
        <v>0</v>
      </c>
      <c r="M95" s="38"/>
      <c r="N95" s="39">
        <f t="shared" si="330"/>
        <v>0</v>
      </c>
      <c r="O95" s="38"/>
      <c r="P95" s="39">
        <f t="shared" si="288"/>
        <v>0</v>
      </c>
      <c r="Q95" s="40"/>
      <c r="R95" s="39">
        <f t="shared" si="289"/>
        <v>0</v>
      </c>
      <c r="S95" s="38"/>
      <c r="T95" s="39">
        <f t="shared" si="290"/>
        <v>0</v>
      </c>
      <c r="U95" s="38"/>
      <c r="V95" s="39">
        <f t="shared" si="291"/>
        <v>0</v>
      </c>
      <c r="W95" s="41"/>
      <c r="X95" s="39">
        <f t="shared" si="331"/>
        <v>0</v>
      </c>
      <c r="Y95" s="38"/>
      <c r="Z95" s="39">
        <f t="shared" si="292"/>
        <v>0</v>
      </c>
      <c r="AA95" s="38"/>
      <c r="AB95" s="39">
        <f t="shared" si="293"/>
        <v>0</v>
      </c>
      <c r="AC95" s="38"/>
      <c r="AD95" s="39">
        <f t="shared" si="294"/>
        <v>0</v>
      </c>
      <c r="AE95" s="38"/>
      <c r="AF95" s="39">
        <f t="shared" si="295"/>
        <v>0</v>
      </c>
      <c r="AG95" s="40"/>
      <c r="AH95" s="39">
        <f t="shared" si="296"/>
        <v>0</v>
      </c>
      <c r="AI95" s="41"/>
      <c r="AJ95" s="39">
        <f t="shared" si="297"/>
        <v>0</v>
      </c>
      <c r="AK95" s="38"/>
      <c r="AL95" s="39">
        <f t="shared" si="298"/>
        <v>0</v>
      </c>
      <c r="AM95" s="38"/>
      <c r="AN95" s="39">
        <f t="shared" si="299"/>
        <v>0</v>
      </c>
      <c r="AO95" s="38"/>
      <c r="AP95" s="39">
        <f t="shared" si="300"/>
        <v>0</v>
      </c>
      <c r="AQ95" s="38"/>
      <c r="AR95" s="39">
        <f t="shared" si="301"/>
        <v>0</v>
      </c>
      <c r="AS95" s="38"/>
      <c r="AT95" s="39">
        <f t="shared" si="302"/>
        <v>0</v>
      </c>
      <c r="AU95" s="38"/>
      <c r="AV95" s="39">
        <f t="shared" si="303"/>
        <v>0</v>
      </c>
      <c r="AW95" s="38"/>
      <c r="AX95" s="39">
        <f t="shared" si="304"/>
        <v>0</v>
      </c>
      <c r="AY95" s="38"/>
      <c r="AZ95" s="39">
        <f t="shared" si="305"/>
        <v>0</v>
      </c>
      <c r="BA95" s="38"/>
      <c r="BB95" s="39">
        <f t="shared" si="306"/>
        <v>0</v>
      </c>
      <c r="BC95" s="38"/>
      <c r="BD95" s="39">
        <f t="shared" si="307"/>
        <v>0</v>
      </c>
      <c r="BE95" s="38"/>
      <c r="BF95" s="39">
        <f t="shared" si="308"/>
        <v>0</v>
      </c>
      <c r="BG95" s="38"/>
      <c r="BH95" s="39">
        <f t="shared" si="309"/>
        <v>0</v>
      </c>
      <c r="BI95" s="38"/>
      <c r="BJ95" s="39">
        <f t="shared" si="310"/>
        <v>0</v>
      </c>
      <c r="BK95" s="38"/>
      <c r="BL95" s="39">
        <f t="shared" si="311"/>
        <v>0</v>
      </c>
      <c r="BM95" s="70"/>
      <c r="BN95" s="39">
        <f t="shared" si="312"/>
        <v>0</v>
      </c>
      <c r="BO95" s="38"/>
      <c r="BP95" s="39">
        <f t="shared" si="313"/>
        <v>0</v>
      </c>
      <c r="BQ95" s="40"/>
      <c r="BR95" s="39">
        <f t="shared" si="314"/>
        <v>0</v>
      </c>
      <c r="BS95" s="38"/>
      <c r="BT95" s="39">
        <f t="shared" si="315"/>
        <v>0</v>
      </c>
      <c r="BU95" s="38"/>
      <c r="BV95" s="39">
        <f t="shared" si="316"/>
        <v>0</v>
      </c>
      <c r="BW95" s="40"/>
      <c r="BX95" s="39">
        <f t="shared" si="317"/>
        <v>0</v>
      </c>
      <c r="BY95" s="38"/>
      <c r="BZ95" s="39">
        <f t="shared" si="318"/>
        <v>0</v>
      </c>
      <c r="CA95" s="38"/>
      <c r="CB95" s="39">
        <f t="shared" si="319"/>
        <v>0</v>
      </c>
      <c r="CC95" s="38"/>
      <c r="CD95" s="39">
        <f t="shared" si="320"/>
        <v>0</v>
      </c>
      <c r="CE95" s="38"/>
      <c r="CF95" s="39">
        <f t="shared" si="321"/>
        <v>0</v>
      </c>
      <c r="CG95" s="38"/>
      <c r="CH95" s="39">
        <f t="shared" si="322"/>
        <v>0</v>
      </c>
      <c r="CI95" s="40"/>
      <c r="CJ95" s="39">
        <f t="shared" si="323"/>
        <v>0</v>
      </c>
      <c r="CK95" s="38"/>
      <c r="CL95" s="39">
        <f t="shared" si="324"/>
        <v>0</v>
      </c>
      <c r="CM95" s="40"/>
      <c r="CN95" s="39">
        <f t="shared" si="325"/>
        <v>0</v>
      </c>
      <c r="CO95" s="38"/>
      <c r="CP95" s="39">
        <f t="shared" si="326"/>
        <v>0</v>
      </c>
      <c r="CQ95" s="39"/>
      <c r="CR95" s="39">
        <f t="shared" si="327"/>
        <v>0</v>
      </c>
      <c r="CS95" s="44">
        <f t="shared" si="328"/>
        <v>0</v>
      </c>
      <c r="CT95" s="44">
        <f t="shared" si="328"/>
        <v>0</v>
      </c>
      <c r="CU95" s="79">
        <f t="shared" si="329"/>
        <v>0</v>
      </c>
    </row>
    <row r="96" spans="1:99" s="1" customFormat="1" ht="75" x14ac:dyDescent="0.25">
      <c r="A96" s="28"/>
      <c r="B96" s="28">
        <v>63</v>
      </c>
      <c r="C96" s="33" t="s">
        <v>206</v>
      </c>
      <c r="D96" s="34">
        <v>11480</v>
      </c>
      <c r="E96" s="67">
        <v>14.41</v>
      </c>
      <c r="F96" s="36">
        <v>1</v>
      </c>
      <c r="G96" s="34">
        <v>1.4</v>
      </c>
      <c r="H96" s="34">
        <v>1.68</v>
      </c>
      <c r="I96" s="34">
        <v>2.23</v>
      </c>
      <c r="J96" s="37">
        <v>2.57</v>
      </c>
      <c r="K96" s="63"/>
      <c r="L96" s="39">
        <f t="shared" si="287"/>
        <v>0</v>
      </c>
      <c r="M96" s="63"/>
      <c r="N96" s="39">
        <f t="shared" si="330"/>
        <v>0</v>
      </c>
      <c r="O96" s="63"/>
      <c r="P96" s="39">
        <f t="shared" si="288"/>
        <v>0</v>
      </c>
      <c r="Q96" s="64"/>
      <c r="R96" s="39">
        <f t="shared" si="289"/>
        <v>0</v>
      </c>
      <c r="S96" s="63"/>
      <c r="T96" s="39">
        <f t="shared" si="290"/>
        <v>0</v>
      </c>
      <c r="U96" s="38"/>
      <c r="V96" s="39">
        <f t="shared" si="291"/>
        <v>0</v>
      </c>
      <c r="W96" s="41"/>
      <c r="X96" s="39">
        <f t="shared" si="331"/>
        <v>0</v>
      </c>
      <c r="Y96" s="63"/>
      <c r="Z96" s="39">
        <f t="shared" si="292"/>
        <v>0</v>
      </c>
      <c r="AA96" s="63"/>
      <c r="AB96" s="39">
        <f t="shared" si="293"/>
        <v>0</v>
      </c>
      <c r="AC96" s="63"/>
      <c r="AD96" s="39">
        <f t="shared" si="294"/>
        <v>0</v>
      </c>
      <c r="AE96" s="63">
        <v>13</v>
      </c>
      <c r="AF96" s="39">
        <f t="shared" si="295"/>
        <v>3612921.3119999999</v>
      </c>
      <c r="AG96" s="64"/>
      <c r="AH96" s="39">
        <f t="shared" si="296"/>
        <v>0</v>
      </c>
      <c r="AI96" s="41"/>
      <c r="AJ96" s="39">
        <f t="shared" si="297"/>
        <v>0</v>
      </c>
      <c r="AK96" s="63"/>
      <c r="AL96" s="39">
        <f t="shared" si="298"/>
        <v>0</v>
      </c>
      <c r="AM96" s="63"/>
      <c r="AN96" s="39">
        <f t="shared" si="299"/>
        <v>0</v>
      </c>
      <c r="AO96" s="63"/>
      <c r="AP96" s="39">
        <f t="shared" si="300"/>
        <v>0</v>
      </c>
      <c r="AQ96" s="63"/>
      <c r="AR96" s="39">
        <f t="shared" si="301"/>
        <v>0</v>
      </c>
      <c r="AS96" s="63"/>
      <c r="AT96" s="39">
        <f t="shared" si="302"/>
        <v>0</v>
      </c>
      <c r="AU96" s="63"/>
      <c r="AV96" s="39">
        <f t="shared" si="303"/>
        <v>0</v>
      </c>
      <c r="AW96" s="63"/>
      <c r="AX96" s="39">
        <f t="shared" si="304"/>
        <v>0</v>
      </c>
      <c r="AY96" s="63"/>
      <c r="AZ96" s="39">
        <f t="shared" si="305"/>
        <v>0</v>
      </c>
      <c r="BA96" s="63"/>
      <c r="BB96" s="39">
        <f t="shared" si="306"/>
        <v>0</v>
      </c>
      <c r="BC96" s="63"/>
      <c r="BD96" s="39">
        <f t="shared" si="307"/>
        <v>0</v>
      </c>
      <c r="BE96" s="63"/>
      <c r="BF96" s="39">
        <f t="shared" si="308"/>
        <v>0</v>
      </c>
      <c r="BG96" s="63"/>
      <c r="BH96" s="39">
        <f t="shared" si="309"/>
        <v>0</v>
      </c>
      <c r="BI96" s="63"/>
      <c r="BJ96" s="39">
        <f t="shared" si="310"/>
        <v>0</v>
      </c>
      <c r="BK96" s="63"/>
      <c r="BL96" s="39">
        <f t="shared" si="311"/>
        <v>0</v>
      </c>
      <c r="BM96" s="71"/>
      <c r="BN96" s="39">
        <f t="shared" si="312"/>
        <v>0</v>
      </c>
      <c r="BO96" s="63"/>
      <c r="BP96" s="39">
        <f t="shared" si="313"/>
        <v>0</v>
      </c>
      <c r="BQ96" s="64"/>
      <c r="BR96" s="39">
        <f t="shared" si="314"/>
        <v>0</v>
      </c>
      <c r="BS96" s="63"/>
      <c r="BT96" s="39">
        <f t="shared" si="315"/>
        <v>0</v>
      </c>
      <c r="BU96" s="63"/>
      <c r="BV96" s="39">
        <f t="shared" si="316"/>
        <v>0</v>
      </c>
      <c r="BW96" s="64"/>
      <c r="BX96" s="39">
        <f t="shared" si="317"/>
        <v>0</v>
      </c>
      <c r="BY96" s="63"/>
      <c r="BZ96" s="39">
        <f t="shared" si="318"/>
        <v>0</v>
      </c>
      <c r="CA96" s="63"/>
      <c r="CB96" s="39">
        <f t="shared" si="319"/>
        <v>0</v>
      </c>
      <c r="CC96" s="63"/>
      <c r="CD96" s="39">
        <f t="shared" si="320"/>
        <v>0</v>
      </c>
      <c r="CE96" s="63"/>
      <c r="CF96" s="39">
        <f t="shared" si="321"/>
        <v>0</v>
      </c>
      <c r="CG96" s="63"/>
      <c r="CH96" s="39">
        <f t="shared" si="322"/>
        <v>0</v>
      </c>
      <c r="CI96" s="64"/>
      <c r="CJ96" s="39">
        <f t="shared" si="323"/>
        <v>0</v>
      </c>
      <c r="CK96" s="63"/>
      <c r="CL96" s="39">
        <f t="shared" si="324"/>
        <v>0</v>
      </c>
      <c r="CM96" s="64"/>
      <c r="CN96" s="39">
        <f t="shared" si="325"/>
        <v>0</v>
      </c>
      <c r="CO96" s="63"/>
      <c r="CP96" s="39">
        <f t="shared" si="326"/>
        <v>0</v>
      </c>
      <c r="CQ96" s="39"/>
      <c r="CR96" s="39">
        <f t="shared" si="327"/>
        <v>0</v>
      </c>
      <c r="CS96" s="44">
        <f t="shared" si="328"/>
        <v>13</v>
      </c>
      <c r="CT96" s="44">
        <f t="shared" si="328"/>
        <v>3612921.3119999999</v>
      </c>
      <c r="CU96" s="79">
        <f t="shared" si="329"/>
        <v>13</v>
      </c>
    </row>
    <row r="97" spans="1:99" s="1" customFormat="1" x14ac:dyDescent="0.25">
      <c r="A97" s="127">
        <v>20</v>
      </c>
      <c r="B97" s="127"/>
      <c r="C97" s="128" t="s">
        <v>207</v>
      </c>
      <c r="D97" s="136">
        <v>11480</v>
      </c>
      <c r="E97" s="140">
        <v>0.98</v>
      </c>
      <c r="F97" s="130">
        <v>1</v>
      </c>
      <c r="G97" s="136">
        <v>1.4</v>
      </c>
      <c r="H97" s="34">
        <v>1.68</v>
      </c>
      <c r="I97" s="34">
        <v>2.23</v>
      </c>
      <c r="J97" s="37">
        <v>2.57</v>
      </c>
      <c r="K97" s="90">
        <f>SUM(K98:K103)</f>
        <v>90</v>
      </c>
      <c r="L97" s="90">
        <f>SUM(L98:L103)</f>
        <v>1076502.5599999998</v>
      </c>
      <c r="M97" s="90">
        <f t="shared" ref="M97:BX97" si="332">SUM(M98:M103)</f>
        <v>0</v>
      </c>
      <c r="N97" s="90">
        <f t="shared" si="332"/>
        <v>0</v>
      </c>
      <c r="O97" s="90">
        <f t="shared" si="332"/>
        <v>0</v>
      </c>
      <c r="P97" s="90">
        <f t="shared" si="332"/>
        <v>0</v>
      </c>
      <c r="Q97" s="91">
        <f t="shared" si="332"/>
        <v>0</v>
      </c>
      <c r="R97" s="90">
        <f t="shared" si="332"/>
        <v>0</v>
      </c>
      <c r="S97" s="90">
        <f t="shared" si="332"/>
        <v>0</v>
      </c>
      <c r="T97" s="90">
        <f t="shared" si="332"/>
        <v>0</v>
      </c>
      <c r="U97" s="90">
        <f t="shared" si="332"/>
        <v>0</v>
      </c>
      <c r="V97" s="90">
        <f t="shared" si="332"/>
        <v>0</v>
      </c>
      <c r="W97" s="90">
        <f t="shared" si="332"/>
        <v>0</v>
      </c>
      <c r="X97" s="90">
        <f t="shared" si="332"/>
        <v>0</v>
      </c>
      <c r="Y97" s="90">
        <f t="shared" si="332"/>
        <v>22</v>
      </c>
      <c r="Z97" s="90">
        <f t="shared" si="332"/>
        <v>296689.12</v>
      </c>
      <c r="AA97" s="90">
        <f t="shared" si="332"/>
        <v>484</v>
      </c>
      <c r="AB97" s="90">
        <f t="shared" si="332"/>
        <v>6985855.5199999996</v>
      </c>
      <c r="AC97" s="141">
        <f>SUM(AC98:AC103)</f>
        <v>0</v>
      </c>
      <c r="AD97" s="141">
        <f>SUM(AD98:AD103)</f>
        <v>0</v>
      </c>
      <c r="AE97" s="90">
        <f t="shared" si="332"/>
        <v>0</v>
      </c>
      <c r="AF97" s="90">
        <f t="shared" si="332"/>
        <v>0</v>
      </c>
      <c r="AG97" s="91">
        <f t="shared" si="332"/>
        <v>32</v>
      </c>
      <c r="AH97" s="90">
        <f t="shared" si="332"/>
        <v>456701.95200000005</v>
      </c>
      <c r="AI97" s="90">
        <f t="shared" si="332"/>
        <v>0</v>
      </c>
      <c r="AJ97" s="90">
        <f t="shared" si="332"/>
        <v>0</v>
      </c>
      <c r="AK97" s="90">
        <f>SUM(AK98:AK103)</f>
        <v>0</v>
      </c>
      <c r="AL97" s="90">
        <f>SUM(AL98:AL103)</f>
        <v>0</v>
      </c>
      <c r="AM97" s="141">
        <f t="shared" si="332"/>
        <v>0</v>
      </c>
      <c r="AN97" s="141">
        <f t="shared" si="332"/>
        <v>0</v>
      </c>
      <c r="AO97" s="90">
        <f t="shared" si="332"/>
        <v>0</v>
      </c>
      <c r="AP97" s="90">
        <f t="shared" si="332"/>
        <v>0</v>
      </c>
      <c r="AQ97" s="90">
        <f t="shared" si="332"/>
        <v>0</v>
      </c>
      <c r="AR97" s="90">
        <f t="shared" si="332"/>
        <v>0</v>
      </c>
      <c r="AS97" s="90">
        <f t="shared" si="332"/>
        <v>0</v>
      </c>
      <c r="AT97" s="90">
        <f t="shared" si="332"/>
        <v>0</v>
      </c>
      <c r="AU97" s="90">
        <f t="shared" si="332"/>
        <v>0</v>
      </c>
      <c r="AV97" s="90">
        <f t="shared" si="332"/>
        <v>0</v>
      </c>
      <c r="AW97" s="90">
        <f t="shared" si="332"/>
        <v>0</v>
      </c>
      <c r="AX97" s="90">
        <f t="shared" si="332"/>
        <v>0</v>
      </c>
      <c r="AY97" s="90">
        <f t="shared" si="332"/>
        <v>13</v>
      </c>
      <c r="AZ97" s="90">
        <f t="shared" si="332"/>
        <v>154612.63999999998</v>
      </c>
      <c r="BA97" s="90">
        <f t="shared" si="332"/>
        <v>0</v>
      </c>
      <c r="BB97" s="90">
        <f t="shared" si="332"/>
        <v>0</v>
      </c>
      <c r="BC97" s="90">
        <f t="shared" si="332"/>
        <v>0</v>
      </c>
      <c r="BD97" s="90">
        <f t="shared" si="332"/>
        <v>0</v>
      </c>
      <c r="BE97" s="90">
        <f t="shared" si="332"/>
        <v>0</v>
      </c>
      <c r="BF97" s="90">
        <f t="shared" si="332"/>
        <v>0</v>
      </c>
      <c r="BG97" s="90">
        <f t="shared" si="332"/>
        <v>13</v>
      </c>
      <c r="BH97" s="90">
        <f t="shared" si="332"/>
        <v>154612.63999999998</v>
      </c>
      <c r="BI97" s="90">
        <f t="shared" si="332"/>
        <v>0</v>
      </c>
      <c r="BJ97" s="90">
        <f t="shared" si="332"/>
        <v>0</v>
      </c>
      <c r="BK97" s="90">
        <f>SUM(BK98:BK103)</f>
        <v>0</v>
      </c>
      <c r="BL97" s="90">
        <f>SUM(BL98:BL103)</f>
        <v>0</v>
      </c>
      <c r="BM97" s="90">
        <f>SUM(BM98:BM103)</f>
        <v>650</v>
      </c>
      <c r="BN97" s="90">
        <f>SUM(BN98:BN103)</f>
        <v>12452071.296</v>
      </c>
      <c r="BO97" s="90">
        <f t="shared" si="332"/>
        <v>1</v>
      </c>
      <c r="BP97" s="90">
        <f t="shared" si="332"/>
        <v>14271.936000000002</v>
      </c>
      <c r="BQ97" s="91">
        <f t="shared" si="332"/>
        <v>0</v>
      </c>
      <c r="BR97" s="90">
        <f t="shared" si="332"/>
        <v>0</v>
      </c>
      <c r="BS97" s="90">
        <f t="shared" si="332"/>
        <v>76</v>
      </c>
      <c r="BT97" s="90">
        <f t="shared" si="332"/>
        <v>1326132.8640000001</v>
      </c>
      <c r="BU97" s="90">
        <f t="shared" si="332"/>
        <v>53</v>
      </c>
      <c r="BV97" s="90">
        <f t="shared" si="332"/>
        <v>756412.60799999989</v>
      </c>
      <c r="BW97" s="91">
        <f t="shared" si="332"/>
        <v>0</v>
      </c>
      <c r="BX97" s="90">
        <f t="shared" si="332"/>
        <v>0</v>
      </c>
      <c r="BY97" s="90">
        <f t="shared" ref="BY97:CT97" si="333">SUM(BY98:BY103)</f>
        <v>3</v>
      </c>
      <c r="BZ97" s="90">
        <f t="shared" si="333"/>
        <v>42815.807999999997</v>
      </c>
      <c r="CA97" s="90">
        <f t="shared" si="333"/>
        <v>0</v>
      </c>
      <c r="CB97" s="90">
        <f t="shared" si="333"/>
        <v>0</v>
      </c>
      <c r="CC97" s="90">
        <f t="shared" si="333"/>
        <v>7</v>
      </c>
      <c r="CD97" s="90">
        <f t="shared" si="333"/>
        <v>99903.551999999996</v>
      </c>
      <c r="CE97" s="90">
        <f t="shared" si="333"/>
        <v>9</v>
      </c>
      <c r="CF97" s="90">
        <f t="shared" si="333"/>
        <v>128447.424</v>
      </c>
      <c r="CG97" s="90">
        <f t="shared" si="333"/>
        <v>0</v>
      </c>
      <c r="CH97" s="90">
        <f t="shared" si="333"/>
        <v>0</v>
      </c>
      <c r="CI97" s="91">
        <f t="shared" si="333"/>
        <v>5</v>
      </c>
      <c r="CJ97" s="90">
        <f t="shared" si="333"/>
        <v>71359.679999999993</v>
      </c>
      <c r="CK97" s="90">
        <f t="shared" si="333"/>
        <v>1</v>
      </c>
      <c r="CL97" s="90">
        <f t="shared" si="333"/>
        <v>14271.936000000002</v>
      </c>
      <c r="CM97" s="91">
        <v>15</v>
      </c>
      <c r="CN97" s="90">
        <f t="shared" si="333"/>
        <v>284164.44</v>
      </c>
      <c r="CO97" s="90">
        <f t="shared" si="333"/>
        <v>0</v>
      </c>
      <c r="CP97" s="90">
        <f t="shared" si="333"/>
        <v>0</v>
      </c>
      <c r="CQ97" s="90">
        <f t="shared" si="333"/>
        <v>0</v>
      </c>
      <c r="CR97" s="90">
        <f t="shared" si="333"/>
        <v>0</v>
      </c>
      <c r="CS97" s="90">
        <f t="shared" si="333"/>
        <v>1474</v>
      </c>
      <c r="CT97" s="90">
        <f t="shared" si="333"/>
        <v>24314825.975999996</v>
      </c>
      <c r="CU97" s="79"/>
    </row>
    <row r="98" spans="1:99" s="1" customFormat="1" x14ac:dyDescent="0.25">
      <c r="A98" s="28"/>
      <c r="B98" s="28">
        <v>64</v>
      </c>
      <c r="C98" s="33" t="s">
        <v>208</v>
      </c>
      <c r="D98" s="34">
        <v>11480</v>
      </c>
      <c r="E98" s="35">
        <v>0.74</v>
      </c>
      <c r="F98" s="36">
        <v>1</v>
      </c>
      <c r="G98" s="34">
        <v>1.4</v>
      </c>
      <c r="H98" s="34">
        <v>1.68</v>
      </c>
      <c r="I98" s="34">
        <v>2.23</v>
      </c>
      <c r="J98" s="37">
        <v>2.57</v>
      </c>
      <c r="K98" s="38">
        <v>89</v>
      </c>
      <c r="L98" s="39">
        <f t="shared" ref="L98:L103" si="334">SUM(K98*$D98*$E98*$F98*$G98*$L$8)</f>
        <v>1058501.92</v>
      </c>
      <c r="M98" s="38"/>
      <c r="N98" s="39">
        <f t="shared" si="330"/>
        <v>0</v>
      </c>
      <c r="O98" s="38"/>
      <c r="P98" s="39">
        <f t="shared" ref="P98:P103" si="335">SUM(O98*$D98*$E98*$F98*$G98*$P$8)</f>
        <v>0</v>
      </c>
      <c r="Q98" s="40"/>
      <c r="R98" s="39">
        <f t="shared" ref="R98:R103" si="336">SUM(Q98*$D98*$E98*$F98*$G98*$R$8)</f>
        <v>0</v>
      </c>
      <c r="S98" s="38"/>
      <c r="T98" s="39">
        <f t="shared" ref="T98:T103" si="337">SUM(S98*$D98*$E98*$F98*$G98*$T$8)</f>
        <v>0</v>
      </c>
      <c r="U98" s="38"/>
      <c r="V98" s="39">
        <f t="shared" ref="V98:V103" si="338">SUM(U98*$D98*$E98*$F98*$G98*$V$8)</f>
        <v>0</v>
      </c>
      <c r="W98" s="41"/>
      <c r="X98" s="39">
        <f t="shared" si="331"/>
        <v>0</v>
      </c>
      <c r="Y98" s="38">
        <v>20</v>
      </c>
      <c r="Z98" s="39">
        <f t="shared" ref="Z98:Z103" si="339">SUM(Y98*$D98*$E98*$F98*$G98*$Z$8)</f>
        <v>237865.59999999998</v>
      </c>
      <c r="AA98" s="38">
        <v>333</v>
      </c>
      <c r="AB98" s="39">
        <f t="shared" ref="AB98:AB103" si="340">SUM(AA98*$D98*$E98*$F98*$G98*$AB$8)</f>
        <v>3960462.2399999998</v>
      </c>
      <c r="AC98" s="38"/>
      <c r="AD98" s="39">
        <f t="shared" ref="AD98:AD103" si="341">SUM(AC98*$D98*$E98*$F98*$G98*$AD$8)</f>
        <v>0</v>
      </c>
      <c r="AE98" s="38"/>
      <c r="AF98" s="39">
        <f t="shared" ref="AF98:AF103" si="342">AE98*$D98*$E98*$F98*$H98*$AF$8</f>
        <v>0</v>
      </c>
      <c r="AG98" s="42">
        <v>32</v>
      </c>
      <c r="AH98" s="39">
        <f t="shared" ref="AH98:AH103" si="343">AG98*$D98*$E98*$F98*$H98*$AH$8</f>
        <v>456701.95200000005</v>
      </c>
      <c r="AI98" s="41"/>
      <c r="AJ98" s="39">
        <f t="shared" ref="AJ98:AJ103" si="344">SUM(AI98*$D98*$E98*$F98*$G98*$AJ$8)</f>
        <v>0</v>
      </c>
      <c r="AK98" s="38"/>
      <c r="AL98" s="39">
        <f t="shared" ref="AL98:AL103" si="345">SUM(AK98*$D98*$E98*$F98*$G98*$AL$8)</f>
        <v>0</v>
      </c>
      <c r="AM98" s="38"/>
      <c r="AN98" s="39">
        <f t="shared" ref="AN98:AN103" si="346">SUM(AM98*$D98*$E98*$F98*$G98*$AN$8)</f>
        <v>0</v>
      </c>
      <c r="AO98" s="38"/>
      <c r="AP98" s="39">
        <f t="shared" ref="AP98:AP103" si="347">SUM(AO98*$D98*$E98*$F98*$G98*$AP$8)</f>
        <v>0</v>
      </c>
      <c r="AQ98" s="38"/>
      <c r="AR98" s="39">
        <f t="shared" ref="AR98:AR103" si="348">SUM(AQ98*$D98*$E98*$F98*$G98*$AR$8)</f>
        <v>0</v>
      </c>
      <c r="AS98" s="38"/>
      <c r="AT98" s="39">
        <f t="shared" ref="AT98:AT103" si="349">SUM(AS98*$D98*$E98*$F98*$G98*$AT$8)</f>
        <v>0</v>
      </c>
      <c r="AU98" s="38"/>
      <c r="AV98" s="39">
        <f t="shared" ref="AV98:AV103" si="350">SUM(AU98*$D98*$E98*$F98*$G98*$AV$8)</f>
        <v>0</v>
      </c>
      <c r="AW98" s="38"/>
      <c r="AX98" s="39">
        <f t="shared" ref="AX98:AX103" si="351">SUM(AW98*$D98*$E98*$F98*$G98*$AX$8)</f>
        <v>0</v>
      </c>
      <c r="AY98" s="38">
        <v>13</v>
      </c>
      <c r="AZ98" s="39">
        <f t="shared" ref="AZ98:AZ103" si="352">SUM(AY98*$D98*$E98*$F98*$G98*$AZ$8)</f>
        <v>154612.63999999998</v>
      </c>
      <c r="BA98" s="38"/>
      <c r="BB98" s="39">
        <f t="shared" ref="BB98:BB103" si="353">SUM(BA98*$D98*$E98*$F98*$G98*$BB$8)</f>
        <v>0</v>
      </c>
      <c r="BC98" s="38"/>
      <c r="BD98" s="39">
        <f t="shared" ref="BD98:BD103" si="354">SUM(BC98*$D98*$E98*$F98*$G98*$BD$8)</f>
        <v>0</v>
      </c>
      <c r="BE98" s="38"/>
      <c r="BF98" s="39">
        <f t="shared" ref="BF98:BF103" si="355">SUM(BE98*$D98*$E98*$F98*$G98*$BF$8)</f>
        <v>0</v>
      </c>
      <c r="BG98" s="38">
        <v>13</v>
      </c>
      <c r="BH98" s="39">
        <f t="shared" ref="BH98:BH103" si="356">SUM(BG98*$D98*$E98*$F98*$G98*$BH$8)</f>
        <v>154612.63999999998</v>
      </c>
      <c r="BI98" s="38"/>
      <c r="BJ98" s="39">
        <f t="shared" ref="BJ98:BJ103" si="357">BI98*$D98*$E98*$F98*$H98*$BJ$8</f>
        <v>0</v>
      </c>
      <c r="BK98" s="38"/>
      <c r="BL98" s="39">
        <f t="shared" ref="BL98:BL103" si="358">BK98*$D98*$E98*$F98*$H98*$BL$8</f>
        <v>0</v>
      </c>
      <c r="BM98" s="70">
        <v>297</v>
      </c>
      <c r="BN98" s="39">
        <f t="shared" ref="BN98:BN103" si="359">BM98*$D98*$E98*$F98*$H98*$BN$8</f>
        <v>4238764.9919999996</v>
      </c>
      <c r="BO98" s="38">
        <v>1</v>
      </c>
      <c r="BP98" s="39">
        <f t="shared" ref="BP98:BP103" si="360">BO98*$D98*$E98*$F98*$H98*$BP$8</f>
        <v>14271.936000000002</v>
      </c>
      <c r="BQ98" s="40"/>
      <c r="BR98" s="39">
        <f t="shared" ref="BR98:BR103" si="361">BQ98*$D98*$E98*$F98*$H98*$BR$8</f>
        <v>0</v>
      </c>
      <c r="BS98" s="43">
        <v>53</v>
      </c>
      <c r="BT98" s="39">
        <f t="shared" ref="BT98:BT103" si="362">BS98*$D98*$E98*$F98*$H98*$BT$8</f>
        <v>756412.60799999989</v>
      </c>
      <c r="BU98" s="38">
        <v>53</v>
      </c>
      <c r="BV98" s="39">
        <f t="shared" ref="BV98:BV103" si="363">BU98*$D98*$E98*$F98*$H98*$BV$8</f>
        <v>756412.60799999989</v>
      </c>
      <c r="BW98" s="40"/>
      <c r="BX98" s="39">
        <f t="shared" ref="BX98:BX103" si="364">BW98*$D98*$E98*$F98*$H98*$BX$8</f>
        <v>0</v>
      </c>
      <c r="BY98" s="43">
        <v>3</v>
      </c>
      <c r="BZ98" s="39">
        <f t="shared" ref="BZ98:BZ103" si="365">BY98*$D98*$E98*$F98*$H98*$BZ$8</f>
        <v>42815.807999999997</v>
      </c>
      <c r="CA98" s="38"/>
      <c r="CB98" s="39">
        <f t="shared" ref="CB98:CB103" si="366">CA98*$D98*$E98*$F98*$H98*$CB$8</f>
        <v>0</v>
      </c>
      <c r="CC98" s="38">
        <v>7</v>
      </c>
      <c r="CD98" s="39">
        <f t="shared" ref="CD98:CD103" si="367">CC98*$D98*$E98*$F98*$H98*$CD$8</f>
        <v>99903.551999999996</v>
      </c>
      <c r="CE98" s="38">
        <v>9</v>
      </c>
      <c r="CF98" s="39">
        <f t="shared" ref="CF98:CF103" si="368">CE98*$D98*$E98*$F98*$H98*$CF$8</f>
        <v>128447.424</v>
      </c>
      <c r="CG98" s="38"/>
      <c r="CH98" s="39">
        <f t="shared" ref="CH98:CH103" si="369">CG98*$D98*$E98*$F98*$H98*$CH$8</f>
        <v>0</v>
      </c>
      <c r="CI98" s="40">
        <v>5</v>
      </c>
      <c r="CJ98" s="39">
        <f t="shared" ref="CJ98:CJ103" si="370">CI98*$D98*$E98*$F98*$H98*$CJ$8</f>
        <v>71359.679999999993</v>
      </c>
      <c r="CK98" s="38">
        <v>1</v>
      </c>
      <c r="CL98" s="39">
        <f t="shared" ref="CL98:CL103" si="371">CK98*$D98*$E98*$F98*$H98*$CL$8</f>
        <v>14271.936000000002</v>
      </c>
      <c r="CM98" s="42">
        <v>15</v>
      </c>
      <c r="CN98" s="39">
        <f t="shared" ref="CN98:CN103" si="372">CM98*$D98*$E98*$F98*$I98*$CN$8</f>
        <v>284164.44</v>
      </c>
      <c r="CO98" s="43"/>
      <c r="CP98" s="39">
        <f t="shared" ref="CP98:CP103" si="373">CO98*$D98*$E98*$F98*$J98*$CP$8</f>
        <v>0</v>
      </c>
      <c r="CQ98" s="39"/>
      <c r="CR98" s="39">
        <f t="shared" ref="CR98:CR103" si="374">CQ98*D98*E98*F98</f>
        <v>0</v>
      </c>
      <c r="CS98" s="44">
        <f t="shared" ref="CS98:CT103" si="375">SUM(M98+K98+W98+O98+Q98+Y98+U98+S98+AA98+AE98+AC98+AG98+AI98+AM98+BI98+BO98+AK98+AW98+AY98+CA98+CC98+BY98+CE98+CG98+BS98+BU98+AO98+AQ98+AS98+AU98+BK98+BM98+BQ98+BA98+BC98+BE98+BG98+BW98+CI98+CK98+CM98+CO98+CQ98)</f>
        <v>944</v>
      </c>
      <c r="CT98" s="44">
        <f t="shared" si="375"/>
        <v>12429581.975999998</v>
      </c>
      <c r="CU98" s="79">
        <f t="shared" si="329"/>
        <v>944</v>
      </c>
    </row>
    <row r="99" spans="1:99" s="1" customFormat="1" ht="45" x14ac:dyDescent="0.25">
      <c r="A99" s="28"/>
      <c r="B99" s="28">
        <v>65</v>
      </c>
      <c r="C99" s="33" t="s">
        <v>209</v>
      </c>
      <c r="D99" s="34">
        <v>11480</v>
      </c>
      <c r="E99" s="35">
        <v>1.1200000000000001</v>
      </c>
      <c r="F99" s="36">
        <v>1</v>
      </c>
      <c r="G99" s="34">
        <v>1.4</v>
      </c>
      <c r="H99" s="34">
        <v>1.68</v>
      </c>
      <c r="I99" s="34">
        <v>2.23</v>
      </c>
      <c r="J99" s="37">
        <v>2.57</v>
      </c>
      <c r="K99" s="38">
        <v>1</v>
      </c>
      <c r="L99" s="39">
        <f t="shared" si="334"/>
        <v>18000.64</v>
      </c>
      <c r="M99" s="38">
        <v>0</v>
      </c>
      <c r="N99" s="39">
        <f t="shared" si="330"/>
        <v>0</v>
      </c>
      <c r="O99" s="38">
        <v>0</v>
      </c>
      <c r="P99" s="39">
        <f t="shared" si="335"/>
        <v>0</v>
      </c>
      <c r="Q99" s="40">
        <v>0</v>
      </c>
      <c r="R99" s="39">
        <f t="shared" si="336"/>
        <v>0</v>
      </c>
      <c r="S99" s="38">
        <v>0</v>
      </c>
      <c r="T99" s="39">
        <f t="shared" si="337"/>
        <v>0</v>
      </c>
      <c r="U99" s="38"/>
      <c r="V99" s="39">
        <f t="shared" si="338"/>
        <v>0</v>
      </c>
      <c r="W99" s="41"/>
      <c r="X99" s="39">
        <f t="shared" si="331"/>
        <v>0</v>
      </c>
      <c r="Y99" s="38"/>
      <c r="Z99" s="39">
        <f t="shared" si="339"/>
        <v>0</v>
      </c>
      <c r="AA99" s="38">
        <v>120</v>
      </c>
      <c r="AB99" s="39">
        <f t="shared" si="340"/>
        <v>2160076.8000000003</v>
      </c>
      <c r="AC99" s="38">
        <v>0</v>
      </c>
      <c r="AD99" s="39">
        <f t="shared" si="341"/>
        <v>0</v>
      </c>
      <c r="AE99" s="38">
        <v>0</v>
      </c>
      <c r="AF99" s="39">
        <f t="shared" si="342"/>
        <v>0</v>
      </c>
      <c r="AG99" s="40">
        <v>0</v>
      </c>
      <c r="AH99" s="39">
        <f t="shared" si="343"/>
        <v>0</v>
      </c>
      <c r="AI99" s="41"/>
      <c r="AJ99" s="39">
        <f t="shared" si="344"/>
        <v>0</v>
      </c>
      <c r="AK99" s="38"/>
      <c r="AL99" s="39">
        <f t="shared" si="345"/>
        <v>0</v>
      </c>
      <c r="AM99" s="38">
        <v>0</v>
      </c>
      <c r="AN99" s="39">
        <f t="shared" si="346"/>
        <v>0</v>
      </c>
      <c r="AO99" s="38">
        <v>0</v>
      </c>
      <c r="AP99" s="39">
        <f t="shared" si="347"/>
        <v>0</v>
      </c>
      <c r="AQ99" s="38"/>
      <c r="AR99" s="39">
        <f t="shared" si="348"/>
        <v>0</v>
      </c>
      <c r="AS99" s="38"/>
      <c r="AT99" s="39">
        <f t="shared" si="349"/>
        <v>0</v>
      </c>
      <c r="AU99" s="38"/>
      <c r="AV99" s="39">
        <f t="shared" si="350"/>
        <v>0</v>
      </c>
      <c r="AW99" s="38">
        <v>0</v>
      </c>
      <c r="AX99" s="39">
        <f t="shared" si="351"/>
        <v>0</v>
      </c>
      <c r="AY99" s="38">
        <v>0</v>
      </c>
      <c r="AZ99" s="39">
        <f t="shared" si="352"/>
        <v>0</v>
      </c>
      <c r="BA99" s="38">
        <v>0</v>
      </c>
      <c r="BB99" s="39">
        <f t="shared" si="353"/>
        <v>0</v>
      </c>
      <c r="BC99" s="38">
        <v>0</v>
      </c>
      <c r="BD99" s="39">
        <f t="shared" si="354"/>
        <v>0</v>
      </c>
      <c r="BE99" s="38">
        <v>0</v>
      </c>
      <c r="BF99" s="39">
        <f t="shared" si="355"/>
        <v>0</v>
      </c>
      <c r="BG99" s="38"/>
      <c r="BH99" s="39">
        <f t="shared" si="356"/>
        <v>0</v>
      </c>
      <c r="BI99" s="38">
        <v>0</v>
      </c>
      <c r="BJ99" s="39">
        <f t="shared" si="357"/>
        <v>0</v>
      </c>
      <c r="BK99" s="38">
        <v>0</v>
      </c>
      <c r="BL99" s="39">
        <f t="shared" si="358"/>
        <v>0</v>
      </c>
      <c r="BM99" s="70">
        <v>306</v>
      </c>
      <c r="BN99" s="39">
        <f t="shared" si="359"/>
        <v>6609835.0080000004</v>
      </c>
      <c r="BO99" s="38">
        <v>0</v>
      </c>
      <c r="BP99" s="39">
        <f t="shared" si="360"/>
        <v>0</v>
      </c>
      <c r="BQ99" s="40">
        <v>0</v>
      </c>
      <c r="BR99" s="39">
        <f t="shared" si="361"/>
        <v>0</v>
      </c>
      <c r="BS99" s="43">
        <v>16</v>
      </c>
      <c r="BT99" s="39">
        <f t="shared" si="362"/>
        <v>345612.288</v>
      </c>
      <c r="BU99" s="38">
        <v>0</v>
      </c>
      <c r="BV99" s="39">
        <f t="shared" si="363"/>
        <v>0</v>
      </c>
      <c r="BW99" s="40"/>
      <c r="BX99" s="39">
        <f t="shared" si="364"/>
        <v>0</v>
      </c>
      <c r="BY99" s="38">
        <v>0</v>
      </c>
      <c r="BZ99" s="39">
        <f t="shared" si="365"/>
        <v>0</v>
      </c>
      <c r="CA99" s="38">
        <v>0</v>
      </c>
      <c r="CB99" s="39">
        <f t="shared" si="366"/>
        <v>0</v>
      </c>
      <c r="CC99" s="38">
        <v>0</v>
      </c>
      <c r="CD99" s="39">
        <f t="shared" si="367"/>
        <v>0</v>
      </c>
      <c r="CE99" s="38">
        <v>0</v>
      </c>
      <c r="CF99" s="39">
        <f t="shared" si="368"/>
        <v>0</v>
      </c>
      <c r="CG99" s="38"/>
      <c r="CH99" s="39">
        <f t="shared" si="369"/>
        <v>0</v>
      </c>
      <c r="CI99" s="40"/>
      <c r="CJ99" s="39">
        <f t="shared" si="370"/>
        <v>0</v>
      </c>
      <c r="CK99" s="38">
        <v>0</v>
      </c>
      <c r="CL99" s="39">
        <f t="shared" si="371"/>
        <v>0</v>
      </c>
      <c r="CM99" s="40">
        <v>0</v>
      </c>
      <c r="CN99" s="39">
        <f t="shared" si="372"/>
        <v>0</v>
      </c>
      <c r="CO99" s="38">
        <v>0</v>
      </c>
      <c r="CP99" s="39">
        <f t="shared" si="373"/>
        <v>0</v>
      </c>
      <c r="CQ99" s="39"/>
      <c r="CR99" s="39">
        <f t="shared" si="374"/>
        <v>0</v>
      </c>
      <c r="CS99" s="44">
        <f t="shared" si="375"/>
        <v>443</v>
      </c>
      <c r="CT99" s="44">
        <f t="shared" si="375"/>
        <v>9133524.7360000014</v>
      </c>
      <c r="CU99" s="79">
        <f t="shared" si="329"/>
        <v>443</v>
      </c>
    </row>
    <row r="100" spans="1:99" s="1" customFormat="1" ht="45" x14ac:dyDescent="0.25">
      <c r="A100" s="28"/>
      <c r="B100" s="28">
        <v>66</v>
      </c>
      <c r="C100" s="33" t="s">
        <v>210</v>
      </c>
      <c r="D100" s="34">
        <v>11480</v>
      </c>
      <c r="E100" s="35">
        <v>1.66</v>
      </c>
      <c r="F100" s="36">
        <v>1</v>
      </c>
      <c r="G100" s="34">
        <v>1.4</v>
      </c>
      <c r="H100" s="34">
        <v>1.68</v>
      </c>
      <c r="I100" s="34">
        <v>2.23</v>
      </c>
      <c r="J100" s="37">
        <v>2.57</v>
      </c>
      <c r="K100" s="38"/>
      <c r="L100" s="39">
        <f t="shared" si="334"/>
        <v>0</v>
      </c>
      <c r="M100" s="38">
        <v>0</v>
      </c>
      <c r="N100" s="39">
        <f t="shared" si="330"/>
        <v>0</v>
      </c>
      <c r="O100" s="38">
        <v>0</v>
      </c>
      <c r="P100" s="39">
        <f t="shared" si="335"/>
        <v>0</v>
      </c>
      <c r="Q100" s="40">
        <v>0</v>
      </c>
      <c r="R100" s="39">
        <f t="shared" si="336"/>
        <v>0</v>
      </c>
      <c r="S100" s="38">
        <v>0</v>
      </c>
      <c r="T100" s="39">
        <f t="shared" si="337"/>
        <v>0</v>
      </c>
      <c r="U100" s="38"/>
      <c r="V100" s="39">
        <f t="shared" si="338"/>
        <v>0</v>
      </c>
      <c r="W100" s="41"/>
      <c r="X100" s="39">
        <f t="shared" si="331"/>
        <v>0</v>
      </c>
      <c r="Y100" s="38">
        <v>1</v>
      </c>
      <c r="Z100" s="39">
        <f t="shared" si="339"/>
        <v>26679.519999999997</v>
      </c>
      <c r="AA100" s="38">
        <v>24</v>
      </c>
      <c r="AB100" s="39">
        <f t="shared" si="340"/>
        <v>640308.47999999986</v>
      </c>
      <c r="AC100" s="38">
        <v>0</v>
      </c>
      <c r="AD100" s="39">
        <f t="shared" si="341"/>
        <v>0</v>
      </c>
      <c r="AE100" s="38">
        <v>0</v>
      </c>
      <c r="AF100" s="39">
        <f t="shared" si="342"/>
        <v>0</v>
      </c>
      <c r="AG100" s="40">
        <v>0</v>
      </c>
      <c r="AH100" s="39">
        <f t="shared" si="343"/>
        <v>0</v>
      </c>
      <c r="AI100" s="41"/>
      <c r="AJ100" s="39">
        <f t="shared" si="344"/>
        <v>0</v>
      </c>
      <c r="AK100" s="38"/>
      <c r="AL100" s="39">
        <f t="shared" si="345"/>
        <v>0</v>
      </c>
      <c r="AM100" s="38">
        <v>0</v>
      </c>
      <c r="AN100" s="39">
        <f t="shared" si="346"/>
        <v>0</v>
      </c>
      <c r="AO100" s="38">
        <v>0</v>
      </c>
      <c r="AP100" s="39">
        <f t="shared" si="347"/>
        <v>0</v>
      </c>
      <c r="AQ100" s="38"/>
      <c r="AR100" s="39">
        <f t="shared" si="348"/>
        <v>0</v>
      </c>
      <c r="AS100" s="38"/>
      <c r="AT100" s="39">
        <f t="shared" si="349"/>
        <v>0</v>
      </c>
      <c r="AU100" s="38"/>
      <c r="AV100" s="39">
        <f t="shared" si="350"/>
        <v>0</v>
      </c>
      <c r="AW100" s="38">
        <v>0</v>
      </c>
      <c r="AX100" s="39">
        <f t="shared" si="351"/>
        <v>0</v>
      </c>
      <c r="AY100" s="38">
        <v>0</v>
      </c>
      <c r="AZ100" s="39">
        <f t="shared" si="352"/>
        <v>0</v>
      </c>
      <c r="BA100" s="38">
        <v>0</v>
      </c>
      <c r="BB100" s="39">
        <f t="shared" si="353"/>
        <v>0</v>
      </c>
      <c r="BC100" s="38">
        <v>0</v>
      </c>
      <c r="BD100" s="39">
        <f t="shared" si="354"/>
        <v>0</v>
      </c>
      <c r="BE100" s="38">
        <v>0</v>
      </c>
      <c r="BF100" s="39">
        <f t="shared" si="355"/>
        <v>0</v>
      </c>
      <c r="BG100" s="38"/>
      <c r="BH100" s="39">
        <f t="shared" si="356"/>
        <v>0</v>
      </c>
      <c r="BI100" s="38">
        <v>0</v>
      </c>
      <c r="BJ100" s="39">
        <f t="shared" si="357"/>
        <v>0</v>
      </c>
      <c r="BK100" s="38">
        <v>0</v>
      </c>
      <c r="BL100" s="39">
        <f t="shared" si="358"/>
        <v>0</v>
      </c>
      <c r="BM100" s="70">
        <v>36</v>
      </c>
      <c r="BN100" s="39">
        <f t="shared" si="359"/>
        <v>1152555.2639999997</v>
      </c>
      <c r="BO100" s="38">
        <v>0</v>
      </c>
      <c r="BP100" s="39">
        <f t="shared" si="360"/>
        <v>0</v>
      </c>
      <c r="BQ100" s="40">
        <v>0</v>
      </c>
      <c r="BR100" s="39">
        <f t="shared" si="361"/>
        <v>0</v>
      </c>
      <c r="BS100" s="38">
        <v>7</v>
      </c>
      <c r="BT100" s="39">
        <f t="shared" si="362"/>
        <v>224107.96799999999</v>
      </c>
      <c r="BU100" s="38">
        <v>0</v>
      </c>
      <c r="BV100" s="39">
        <f t="shared" si="363"/>
        <v>0</v>
      </c>
      <c r="BW100" s="40"/>
      <c r="BX100" s="39">
        <f t="shared" si="364"/>
        <v>0</v>
      </c>
      <c r="BY100" s="38">
        <v>0</v>
      </c>
      <c r="BZ100" s="39">
        <f t="shared" si="365"/>
        <v>0</v>
      </c>
      <c r="CA100" s="38">
        <v>0</v>
      </c>
      <c r="CB100" s="39">
        <f t="shared" si="366"/>
        <v>0</v>
      </c>
      <c r="CC100" s="38">
        <v>0</v>
      </c>
      <c r="CD100" s="39">
        <f t="shared" si="367"/>
        <v>0</v>
      </c>
      <c r="CE100" s="38">
        <v>0</v>
      </c>
      <c r="CF100" s="39">
        <f t="shared" si="368"/>
        <v>0</v>
      </c>
      <c r="CG100" s="38"/>
      <c r="CH100" s="39">
        <f t="shared" si="369"/>
        <v>0</v>
      </c>
      <c r="CI100" s="40"/>
      <c r="CJ100" s="39">
        <f t="shared" si="370"/>
        <v>0</v>
      </c>
      <c r="CK100" s="38">
        <v>0</v>
      </c>
      <c r="CL100" s="39">
        <f t="shared" si="371"/>
        <v>0</v>
      </c>
      <c r="CM100" s="40">
        <v>0</v>
      </c>
      <c r="CN100" s="39">
        <f t="shared" si="372"/>
        <v>0</v>
      </c>
      <c r="CO100" s="38">
        <v>0</v>
      </c>
      <c r="CP100" s="39">
        <f t="shared" si="373"/>
        <v>0</v>
      </c>
      <c r="CQ100" s="39"/>
      <c r="CR100" s="39">
        <f t="shared" si="374"/>
        <v>0</v>
      </c>
      <c r="CS100" s="44">
        <f t="shared" si="375"/>
        <v>68</v>
      </c>
      <c r="CT100" s="44">
        <f t="shared" si="375"/>
        <v>2043651.2319999996</v>
      </c>
      <c r="CU100" s="79">
        <f t="shared" si="329"/>
        <v>68</v>
      </c>
    </row>
    <row r="101" spans="1:99" s="1" customFormat="1" ht="45" x14ac:dyDescent="0.25">
      <c r="A101" s="28"/>
      <c r="B101" s="28">
        <v>67</v>
      </c>
      <c r="C101" s="33" t="s">
        <v>211</v>
      </c>
      <c r="D101" s="34">
        <v>11480</v>
      </c>
      <c r="E101" s="35">
        <v>2</v>
      </c>
      <c r="F101" s="36">
        <v>1</v>
      </c>
      <c r="G101" s="34">
        <v>1.4</v>
      </c>
      <c r="H101" s="34">
        <v>1.68</v>
      </c>
      <c r="I101" s="34">
        <v>2.23</v>
      </c>
      <c r="J101" s="37">
        <v>2.57</v>
      </c>
      <c r="K101" s="38"/>
      <c r="L101" s="39">
        <f t="shared" si="334"/>
        <v>0</v>
      </c>
      <c r="M101" s="38">
        <v>0</v>
      </c>
      <c r="N101" s="39">
        <f t="shared" si="330"/>
        <v>0</v>
      </c>
      <c r="O101" s="38">
        <v>0</v>
      </c>
      <c r="P101" s="39">
        <f t="shared" si="335"/>
        <v>0</v>
      </c>
      <c r="Q101" s="40">
        <v>0</v>
      </c>
      <c r="R101" s="39">
        <f t="shared" si="336"/>
        <v>0</v>
      </c>
      <c r="S101" s="38">
        <v>0</v>
      </c>
      <c r="T101" s="39">
        <f t="shared" si="337"/>
        <v>0</v>
      </c>
      <c r="U101" s="38"/>
      <c r="V101" s="39">
        <f t="shared" si="338"/>
        <v>0</v>
      </c>
      <c r="W101" s="41"/>
      <c r="X101" s="39">
        <f t="shared" si="331"/>
        <v>0</v>
      </c>
      <c r="Y101" s="38">
        <v>1</v>
      </c>
      <c r="Z101" s="39">
        <f t="shared" si="339"/>
        <v>32143.999999999996</v>
      </c>
      <c r="AA101" s="38">
        <v>7</v>
      </c>
      <c r="AB101" s="39">
        <f t="shared" si="340"/>
        <v>225008</v>
      </c>
      <c r="AC101" s="38">
        <v>0</v>
      </c>
      <c r="AD101" s="39">
        <f t="shared" si="341"/>
        <v>0</v>
      </c>
      <c r="AE101" s="38">
        <v>0</v>
      </c>
      <c r="AF101" s="39">
        <f t="shared" si="342"/>
        <v>0</v>
      </c>
      <c r="AG101" s="40">
        <v>0</v>
      </c>
      <c r="AH101" s="39">
        <f t="shared" si="343"/>
        <v>0</v>
      </c>
      <c r="AI101" s="41"/>
      <c r="AJ101" s="39">
        <f t="shared" si="344"/>
        <v>0</v>
      </c>
      <c r="AK101" s="38"/>
      <c r="AL101" s="39">
        <f t="shared" si="345"/>
        <v>0</v>
      </c>
      <c r="AM101" s="38">
        <v>0</v>
      </c>
      <c r="AN101" s="39">
        <f t="shared" si="346"/>
        <v>0</v>
      </c>
      <c r="AO101" s="38">
        <v>0</v>
      </c>
      <c r="AP101" s="39">
        <f t="shared" si="347"/>
        <v>0</v>
      </c>
      <c r="AQ101" s="38"/>
      <c r="AR101" s="39">
        <f t="shared" si="348"/>
        <v>0</v>
      </c>
      <c r="AS101" s="38"/>
      <c r="AT101" s="39">
        <f t="shared" si="349"/>
        <v>0</v>
      </c>
      <c r="AU101" s="38"/>
      <c r="AV101" s="39">
        <f t="shared" si="350"/>
        <v>0</v>
      </c>
      <c r="AW101" s="38">
        <v>0</v>
      </c>
      <c r="AX101" s="39">
        <f t="shared" si="351"/>
        <v>0</v>
      </c>
      <c r="AY101" s="38">
        <v>0</v>
      </c>
      <c r="AZ101" s="39">
        <f t="shared" si="352"/>
        <v>0</v>
      </c>
      <c r="BA101" s="38">
        <v>0</v>
      </c>
      <c r="BB101" s="39">
        <f t="shared" si="353"/>
        <v>0</v>
      </c>
      <c r="BC101" s="38">
        <v>0</v>
      </c>
      <c r="BD101" s="39">
        <f t="shared" si="354"/>
        <v>0</v>
      </c>
      <c r="BE101" s="38">
        <v>0</v>
      </c>
      <c r="BF101" s="39">
        <f t="shared" si="355"/>
        <v>0</v>
      </c>
      <c r="BG101" s="38"/>
      <c r="BH101" s="39">
        <f t="shared" si="356"/>
        <v>0</v>
      </c>
      <c r="BI101" s="38">
        <v>0</v>
      </c>
      <c r="BJ101" s="39">
        <f t="shared" si="357"/>
        <v>0</v>
      </c>
      <c r="BK101" s="38">
        <v>0</v>
      </c>
      <c r="BL101" s="39">
        <f t="shared" si="358"/>
        <v>0</v>
      </c>
      <c r="BM101" s="70">
        <v>8</v>
      </c>
      <c r="BN101" s="39">
        <f t="shared" si="359"/>
        <v>308582.39999999997</v>
      </c>
      <c r="BO101" s="43"/>
      <c r="BP101" s="39">
        <f t="shared" si="360"/>
        <v>0</v>
      </c>
      <c r="BQ101" s="40">
        <v>0</v>
      </c>
      <c r="BR101" s="39">
        <f t="shared" si="361"/>
        <v>0</v>
      </c>
      <c r="BS101" s="43"/>
      <c r="BT101" s="39">
        <f t="shared" si="362"/>
        <v>0</v>
      </c>
      <c r="BU101" s="38">
        <v>0</v>
      </c>
      <c r="BV101" s="39">
        <f t="shared" si="363"/>
        <v>0</v>
      </c>
      <c r="BW101" s="40"/>
      <c r="BX101" s="39">
        <f t="shared" si="364"/>
        <v>0</v>
      </c>
      <c r="BY101" s="38">
        <v>0</v>
      </c>
      <c r="BZ101" s="39">
        <f t="shared" si="365"/>
        <v>0</v>
      </c>
      <c r="CA101" s="38">
        <v>0</v>
      </c>
      <c r="CB101" s="39">
        <f t="shared" si="366"/>
        <v>0</v>
      </c>
      <c r="CC101" s="38">
        <v>0</v>
      </c>
      <c r="CD101" s="39">
        <f t="shared" si="367"/>
        <v>0</v>
      </c>
      <c r="CE101" s="38">
        <v>0</v>
      </c>
      <c r="CF101" s="39">
        <f t="shared" si="368"/>
        <v>0</v>
      </c>
      <c r="CG101" s="38"/>
      <c r="CH101" s="39">
        <f t="shared" si="369"/>
        <v>0</v>
      </c>
      <c r="CI101" s="40"/>
      <c r="CJ101" s="39">
        <f t="shared" si="370"/>
        <v>0</v>
      </c>
      <c r="CK101" s="38">
        <v>0</v>
      </c>
      <c r="CL101" s="39">
        <f t="shared" si="371"/>
        <v>0</v>
      </c>
      <c r="CM101" s="40">
        <v>0</v>
      </c>
      <c r="CN101" s="39">
        <f t="shared" si="372"/>
        <v>0</v>
      </c>
      <c r="CO101" s="38">
        <v>0</v>
      </c>
      <c r="CP101" s="39">
        <f t="shared" si="373"/>
        <v>0</v>
      </c>
      <c r="CQ101" s="39"/>
      <c r="CR101" s="39">
        <f t="shared" si="374"/>
        <v>0</v>
      </c>
      <c r="CS101" s="44">
        <f t="shared" si="375"/>
        <v>16</v>
      </c>
      <c r="CT101" s="44">
        <f t="shared" si="375"/>
        <v>565734.39999999991</v>
      </c>
      <c r="CU101" s="79">
        <f t="shared" si="329"/>
        <v>16</v>
      </c>
    </row>
    <row r="102" spans="1:99" s="1" customFormat="1" ht="45" x14ac:dyDescent="0.25">
      <c r="A102" s="28"/>
      <c r="B102" s="28">
        <v>68</v>
      </c>
      <c r="C102" s="33" t="s">
        <v>212</v>
      </c>
      <c r="D102" s="34">
        <v>11480</v>
      </c>
      <c r="E102" s="35">
        <v>2.46</v>
      </c>
      <c r="F102" s="36">
        <v>1</v>
      </c>
      <c r="G102" s="34">
        <v>1.4</v>
      </c>
      <c r="H102" s="34">
        <v>1.68</v>
      </c>
      <c r="I102" s="34">
        <v>2.23</v>
      </c>
      <c r="J102" s="37">
        <v>2.57</v>
      </c>
      <c r="K102" s="38">
        <v>0</v>
      </c>
      <c r="L102" s="39">
        <f t="shared" si="334"/>
        <v>0</v>
      </c>
      <c r="M102" s="38">
        <v>0</v>
      </c>
      <c r="N102" s="39">
        <f t="shared" si="330"/>
        <v>0</v>
      </c>
      <c r="O102" s="38"/>
      <c r="P102" s="39">
        <f t="shared" si="335"/>
        <v>0</v>
      </c>
      <c r="Q102" s="40">
        <v>0</v>
      </c>
      <c r="R102" s="39">
        <f t="shared" si="336"/>
        <v>0</v>
      </c>
      <c r="S102" s="38">
        <v>0</v>
      </c>
      <c r="T102" s="39">
        <f t="shared" si="337"/>
        <v>0</v>
      </c>
      <c r="U102" s="38"/>
      <c r="V102" s="39">
        <f t="shared" si="338"/>
        <v>0</v>
      </c>
      <c r="W102" s="41"/>
      <c r="X102" s="39">
        <f t="shared" si="331"/>
        <v>0</v>
      </c>
      <c r="Y102" s="38">
        <v>0</v>
      </c>
      <c r="Z102" s="39">
        <f t="shared" si="339"/>
        <v>0</v>
      </c>
      <c r="AA102" s="38"/>
      <c r="AB102" s="39">
        <f t="shared" si="340"/>
        <v>0</v>
      </c>
      <c r="AC102" s="38">
        <v>0</v>
      </c>
      <c r="AD102" s="39">
        <f t="shared" si="341"/>
        <v>0</v>
      </c>
      <c r="AE102" s="38">
        <v>0</v>
      </c>
      <c r="AF102" s="39">
        <f t="shared" si="342"/>
        <v>0</v>
      </c>
      <c r="AG102" s="40">
        <v>0</v>
      </c>
      <c r="AH102" s="39">
        <f t="shared" si="343"/>
        <v>0</v>
      </c>
      <c r="AI102" s="41"/>
      <c r="AJ102" s="39">
        <f t="shared" si="344"/>
        <v>0</v>
      </c>
      <c r="AK102" s="38"/>
      <c r="AL102" s="39">
        <f t="shared" si="345"/>
        <v>0</v>
      </c>
      <c r="AM102" s="38">
        <v>0</v>
      </c>
      <c r="AN102" s="39">
        <f t="shared" si="346"/>
        <v>0</v>
      </c>
      <c r="AO102" s="38">
        <v>0</v>
      </c>
      <c r="AP102" s="39">
        <f t="shared" si="347"/>
        <v>0</v>
      </c>
      <c r="AQ102" s="38"/>
      <c r="AR102" s="39">
        <f t="shared" si="348"/>
        <v>0</v>
      </c>
      <c r="AS102" s="38"/>
      <c r="AT102" s="39">
        <f t="shared" si="349"/>
        <v>0</v>
      </c>
      <c r="AU102" s="38"/>
      <c r="AV102" s="39">
        <f t="shared" si="350"/>
        <v>0</v>
      </c>
      <c r="AW102" s="38">
        <v>0</v>
      </c>
      <c r="AX102" s="39">
        <f t="shared" si="351"/>
        <v>0</v>
      </c>
      <c r="AY102" s="38">
        <v>0</v>
      </c>
      <c r="AZ102" s="39">
        <f t="shared" si="352"/>
        <v>0</v>
      </c>
      <c r="BA102" s="38">
        <v>0</v>
      </c>
      <c r="BB102" s="39">
        <f t="shared" si="353"/>
        <v>0</v>
      </c>
      <c r="BC102" s="38">
        <v>0</v>
      </c>
      <c r="BD102" s="39">
        <f t="shared" si="354"/>
        <v>0</v>
      </c>
      <c r="BE102" s="38">
        <v>0</v>
      </c>
      <c r="BF102" s="39">
        <f t="shared" si="355"/>
        <v>0</v>
      </c>
      <c r="BG102" s="38"/>
      <c r="BH102" s="39">
        <f t="shared" si="356"/>
        <v>0</v>
      </c>
      <c r="BI102" s="38">
        <v>0</v>
      </c>
      <c r="BJ102" s="39">
        <f t="shared" si="357"/>
        <v>0</v>
      </c>
      <c r="BK102" s="38">
        <v>0</v>
      </c>
      <c r="BL102" s="39">
        <f t="shared" si="358"/>
        <v>0</v>
      </c>
      <c r="BM102" s="70">
        <v>3</v>
      </c>
      <c r="BN102" s="39">
        <f t="shared" si="359"/>
        <v>142333.63199999998</v>
      </c>
      <c r="BO102" s="38">
        <v>0</v>
      </c>
      <c r="BP102" s="39">
        <f t="shared" si="360"/>
        <v>0</v>
      </c>
      <c r="BQ102" s="40">
        <v>0</v>
      </c>
      <c r="BR102" s="39">
        <f t="shared" si="361"/>
        <v>0</v>
      </c>
      <c r="BS102" s="38">
        <v>0</v>
      </c>
      <c r="BT102" s="39">
        <f t="shared" si="362"/>
        <v>0</v>
      </c>
      <c r="BU102" s="38">
        <v>0</v>
      </c>
      <c r="BV102" s="39">
        <f t="shared" si="363"/>
        <v>0</v>
      </c>
      <c r="BW102" s="40"/>
      <c r="BX102" s="39">
        <f t="shared" si="364"/>
        <v>0</v>
      </c>
      <c r="BY102" s="38">
        <v>0</v>
      </c>
      <c r="BZ102" s="39">
        <f t="shared" si="365"/>
        <v>0</v>
      </c>
      <c r="CA102" s="38">
        <v>0</v>
      </c>
      <c r="CB102" s="39">
        <f t="shared" si="366"/>
        <v>0</v>
      </c>
      <c r="CC102" s="38">
        <v>0</v>
      </c>
      <c r="CD102" s="39">
        <f t="shared" si="367"/>
        <v>0</v>
      </c>
      <c r="CE102" s="38">
        <v>0</v>
      </c>
      <c r="CF102" s="39">
        <f t="shared" si="368"/>
        <v>0</v>
      </c>
      <c r="CG102" s="38"/>
      <c r="CH102" s="39">
        <f t="shared" si="369"/>
        <v>0</v>
      </c>
      <c r="CI102" s="40"/>
      <c r="CJ102" s="39">
        <f t="shared" si="370"/>
        <v>0</v>
      </c>
      <c r="CK102" s="38">
        <v>0</v>
      </c>
      <c r="CL102" s="39">
        <f t="shared" si="371"/>
        <v>0</v>
      </c>
      <c r="CM102" s="40">
        <v>0</v>
      </c>
      <c r="CN102" s="39">
        <f t="shared" si="372"/>
        <v>0</v>
      </c>
      <c r="CO102" s="38">
        <v>0</v>
      </c>
      <c r="CP102" s="39">
        <f t="shared" si="373"/>
        <v>0</v>
      </c>
      <c r="CQ102" s="39"/>
      <c r="CR102" s="39">
        <f t="shared" si="374"/>
        <v>0</v>
      </c>
      <c r="CS102" s="44">
        <f t="shared" si="375"/>
        <v>3</v>
      </c>
      <c r="CT102" s="44">
        <f t="shared" si="375"/>
        <v>142333.63199999998</v>
      </c>
      <c r="CU102" s="79">
        <f t="shared" si="329"/>
        <v>3</v>
      </c>
    </row>
    <row r="103" spans="1:99" s="1" customFormat="1" x14ac:dyDescent="0.25">
      <c r="A103" s="28"/>
      <c r="B103" s="28">
        <v>69</v>
      </c>
      <c r="C103" s="33" t="s">
        <v>213</v>
      </c>
      <c r="D103" s="34">
        <v>11480</v>
      </c>
      <c r="E103" s="35">
        <v>45.5</v>
      </c>
      <c r="F103" s="36">
        <v>1</v>
      </c>
      <c r="G103" s="34">
        <v>1.4</v>
      </c>
      <c r="H103" s="34">
        <v>1.68</v>
      </c>
      <c r="I103" s="34">
        <v>2.23</v>
      </c>
      <c r="J103" s="37">
        <v>2.57</v>
      </c>
      <c r="K103" s="63"/>
      <c r="L103" s="39">
        <f t="shared" si="334"/>
        <v>0</v>
      </c>
      <c r="M103" s="63"/>
      <c r="N103" s="39">
        <f t="shared" si="330"/>
        <v>0</v>
      </c>
      <c r="O103" s="63"/>
      <c r="P103" s="39">
        <f t="shared" si="335"/>
        <v>0</v>
      </c>
      <c r="Q103" s="64"/>
      <c r="R103" s="39">
        <f t="shared" si="336"/>
        <v>0</v>
      </c>
      <c r="S103" s="63"/>
      <c r="T103" s="39">
        <f t="shared" si="337"/>
        <v>0</v>
      </c>
      <c r="U103" s="38"/>
      <c r="V103" s="39">
        <f t="shared" si="338"/>
        <v>0</v>
      </c>
      <c r="W103" s="41"/>
      <c r="X103" s="39">
        <f t="shared" si="331"/>
        <v>0</v>
      </c>
      <c r="Y103" s="63"/>
      <c r="Z103" s="39">
        <f t="shared" si="339"/>
        <v>0</v>
      </c>
      <c r="AA103" s="63"/>
      <c r="AB103" s="39">
        <f t="shared" si="340"/>
        <v>0</v>
      </c>
      <c r="AC103" s="63"/>
      <c r="AD103" s="39">
        <f t="shared" si="341"/>
        <v>0</v>
      </c>
      <c r="AE103" s="63"/>
      <c r="AF103" s="39">
        <f t="shared" si="342"/>
        <v>0</v>
      </c>
      <c r="AG103" s="64"/>
      <c r="AH103" s="39">
        <f t="shared" si="343"/>
        <v>0</v>
      </c>
      <c r="AI103" s="41"/>
      <c r="AJ103" s="39">
        <f t="shared" si="344"/>
        <v>0</v>
      </c>
      <c r="AK103" s="63"/>
      <c r="AL103" s="39">
        <f t="shared" si="345"/>
        <v>0</v>
      </c>
      <c r="AM103" s="63"/>
      <c r="AN103" s="39">
        <f t="shared" si="346"/>
        <v>0</v>
      </c>
      <c r="AO103" s="63"/>
      <c r="AP103" s="39">
        <f t="shared" si="347"/>
        <v>0</v>
      </c>
      <c r="AQ103" s="63"/>
      <c r="AR103" s="39">
        <f t="shared" si="348"/>
        <v>0</v>
      </c>
      <c r="AS103" s="63"/>
      <c r="AT103" s="39">
        <f t="shared" si="349"/>
        <v>0</v>
      </c>
      <c r="AU103" s="63"/>
      <c r="AV103" s="39">
        <f t="shared" si="350"/>
        <v>0</v>
      </c>
      <c r="AW103" s="63"/>
      <c r="AX103" s="39">
        <f t="shared" si="351"/>
        <v>0</v>
      </c>
      <c r="AY103" s="63"/>
      <c r="AZ103" s="39">
        <f t="shared" si="352"/>
        <v>0</v>
      </c>
      <c r="BA103" s="63"/>
      <c r="BB103" s="39">
        <f t="shared" si="353"/>
        <v>0</v>
      </c>
      <c r="BC103" s="63"/>
      <c r="BD103" s="39">
        <f t="shared" si="354"/>
        <v>0</v>
      </c>
      <c r="BE103" s="63"/>
      <c r="BF103" s="39">
        <f t="shared" si="355"/>
        <v>0</v>
      </c>
      <c r="BG103" s="63"/>
      <c r="BH103" s="39">
        <f t="shared" si="356"/>
        <v>0</v>
      </c>
      <c r="BI103" s="63"/>
      <c r="BJ103" s="39">
        <f t="shared" si="357"/>
        <v>0</v>
      </c>
      <c r="BK103" s="63"/>
      <c r="BL103" s="39">
        <f t="shared" si="358"/>
        <v>0</v>
      </c>
      <c r="BM103" s="71"/>
      <c r="BN103" s="39">
        <f t="shared" si="359"/>
        <v>0</v>
      </c>
      <c r="BO103" s="63"/>
      <c r="BP103" s="39">
        <f t="shared" si="360"/>
        <v>0</v>
      </c>
      <c r="BQ103" s="64"/>
      <c r="BR103" s="39">
        <f t="shared" si="361"/>
        <v>0</v>
      </c>
      <c r="BS103" s="63"/>
      <c r="BT103" s="39">
        <f t="shared" si="362"/>
        <v>0</v>
      </c>
      <c r="BU103" s="63"/>
      <c r="BV103" s="39">
        <f t="shared" si="363"/>
        <v>0</v>
      </c>
      <c r="BW103" s="64"/>
      <c r="BX103" s="39">
        <f t="shared" si="364"/>
        <v>0</v>
      </c>
      <c r="BY103" s="63"/>
      <c r="BZ103" s="39">
        <f t="shared" si="365"/>
        <v>0</v>
      </c>
      <c r="CA103" s="63"/>
      <c r="CB103" s="39">
        <f t="shared" si="366"/>
        <v>0</v>
      </c>
      <c r="CC103" s="63"/>
      <c r="CD103" s="39">
        <f t="shared" si="367"/>
        <v>0</v>
      </c>
      <c r="CE103" s="63"/>
      <c r="CF103" s="39">
        <f t="shared" si="368"/>
        <v>0</v>
      </c>
      <c r="CG103" s="63"/>
      <c r="CH103" s="39">
        <f t="shared" si="369"/>
        <v>0</v>
      </c>
      <c r="CI103" s="64"/>
      <c r="CJ103" s="39">
        <f t="shared" si="370"/>
        <v>0</v>
      </c>
      <c r="CK103" s="63"/>
      <c r="CL103" s="39">
        <f t="shared" si="371"/>
        <v>0</v>
      </c>
      <c r="CM103" s="64"/>
      <c r="CN103" s="39">
        <f t="shared" si="372"/>
        <v>0</v>
      </c>
      <c r="CO103" s="63"/>
      <c r="CP103" s="39">
        <f t="shared" si="373"/>
        <v>0</v>
      </c>
      <c r="CQ103" s="39"/>
      <c r="CR103" s="39">
        <f t="shared" si="374"/>
        <v>0</v>
      </c>
      <c r="CS103" s="44">
        <f t="shared" si="375"/>
        <v>0</v>
      </c>
      <c r="CT103" s="44">
        <f t="shared" si="375"/>
        <v>0</v>
      </c>
      <c r="CU103" s="79">
        <f t="shared" si="329"/>
        <v>0</v>
      </c>
    </row>
    <row r="104" spans="1:99" s="1" customFormat="1" x14ac:dyDescent="0.25">
      <c r="A104" s="127">
        <v>21</v>
      </c>
      <c r="B104" s="127"/>
      <c r="C104" s="128" t="s">
        <v>214</v>
      </c>
      <c r="D104" s="136">
        <v>11480</v>
      </c>
      <c r="E104" s="140">
        <v>0.98</v>
      </c>
      <c r="F104" s="130">
        <v>1</v>
      </c>
      <c r="G104" s="136">
        <v>1.4</v>
      </c>
      <c r="H104" s="34">
        <v>1.68</v>
      </c>
      <c r="I104" s="34">
        <v>2.23</v>
      </c>
      <c r="J104" s="37">
        <v>2.57</v>
      </c>
      <c r="K104" s="90">
        <f>SUM(K105:K110)</f>
        <v>0</v>
      </c>
      <c r="L104" s="90">
        <f>SUM(L105:L110)</f>
        <v>0</v>
      </c>
      <c r="M104" s="90">
        <f t="shared" ref="M104:BX104" si="376">SUM(M105:M110)</f>
        <v>0</v>
      </c>
      <c r="N104" s="90">
        <f t="shared" si="376"/>
        <v>0</v>
      </c>
      <c r="O104" s="90">
        <f t="shared" si="376"/>
        <v>0</v>
      </c>
      <c r="P104" s="90">
        <f t="shared" si="376"/>
        <v>0</v>
      </c>
      <c r="Q104" s="91">
        <f t="shared" si="376"/>
        <v>0</v>
      </c>
      <c r="R104" s="90">
        <f t="shared" si="376"/>
        <v>0</v>
      </c>
      <c r="S104" s="90">
        <f t="shared" si="376"/>
        <v>0</v>
      </c>
      <c r="T104" s="90">
        <f t="shared" si="376"/>
        <v>0</v>
      </c>
      <c r="U104" s="90">
        <f t="shared" si="376"/>
        <v>0</v>
      </c>
      <c r="V104" s="90">
        <f t="shared" si="376"/>
        <v>0</v>
      </c>
      <c r="W104" s="90">
        <f t="shared" si="376"/>
        <v>110</v>
      </c>
      <c r="X104" s="90">
        <f t="shared" si="376"/>
        <v>689488.79999999993</v>
      </c>
      <c r="Y104" s="90">
        <f t="shared" si="376"/>
        <v>50</v>
      </c>
      <c r="Z104" s="90">
        <f t="shared" si="376"/>
        <v>420057.79200000002</v>
      </c>
      <c r="AA104" s="90">
        <f t="shared" si="376"/>
        <v>0</v>
      </c>
      <c r="AB104" s="90">
        <f t="shared" si="376"/>
        <v>0</v>
      </c>
      <c r="AC104" s="141">
        <f>SUM(AC105:AC110)</f>
        <v>136</v>
      </c>
      <c r="AD104" s="141">
        <f>SUM(AD105:AD110)</f>
        <v>1599839.024</v>
      </c>
      <c r="AE104" s="90">
        <f t="shared" si="376"/>
        <v>0</v>
      </c>
      <c r="AF104" s="90">
        <f t="shared" si="376"/>
        <v>0</v>
      </c>
      <c r="AG104" s="91">
        <f t="shared" si="376"/>
        <v>0</v>
      </c>
      <c r="AH104" s="90">
        <f t="shared" si="376"/>
        <v>0</v>
      </c>
      <c r="AI104" s="90">
        <f t="shared" si="376"/>
        <v>0</v>
      </c>
      <c r="AJ104" s="90">
        <f t="shared" si="376"/>
        <v>0</v>
      </c>
      <c r="AK104" s="90">
        <f>SUM(AK105:AK110)</f>
        <v>0</v>
      </c>
      <c r="AL104" s="90">
        <f>SUM(AL105:AL110)</f>
        <v>0</v>
      </c>
      <c r="AM104" s="141">
        <f t="shared" si="376"/>
        <v>0</v>
      </c>
      <c r="AN104" s="141">
        <f t="shared" si="376"/>
        <v>0</v>
      </c>
      <c r="AO104" s="90">
        <f t="shared" si="376"/>
        <v>0</v>
      </c>
      <c r="AP104" s="90">
        <f t="shared" si="376"/>
        <v>0</v>
      </c>
      <c r="AQ104" s="90">
        <f t="shared" si="376"/>
        <v>0</v>
      </c>
      <c r="AR104" s="90">
        <f t="shared" si="376"/>
        <v>0</v>
      </c>
      <c r="AS104" s="90">
        <f t="shared" si="376"/>
        <v>0</v>
      </c>
      <c r="AT104" s="90">
        <f t="shared" si="376"/>
        <v>0</v>
      </c>
      <c r="AU104" s="90">
        <f t="shared" si="376"/>
        <v>0</v>
      </c>
      <c r="AV104" s="90">
        <f t="shared" si="376"/>
        <v>0</v>
      </c>
      <c r="AW104" s="90">
        <f t="shared" si="376"/>
        <v>0</v>
      </c>
      <c r="AX104" s="90">
        <f t="shared" si="376"/>
        <v>0</v>
      </c>
      <c r="AY104" s="90">
        <f t="shared" si="376"/>
        <v>0</v>
      </c>
      <c r="AZ104" s="90">
        <f t="shared" si="376"/>
        <v>0</v>
      </c>
      <c r="BA104" s="90">
        <f t="shared" si="376"/>
        <v>0</v>
      </c>
      <c r="BB104" s="90">
        <f t="shared" si="376"/>
        <v>0</v>
      </c>
      <c r="BC104" s="90">
        <f t="shared" si="376"/>
        <v>0</v>
      </c>
      <c r="BD104" s="90">
        <f t="shared" si="376"/>
        <v>0</v>
      </c>
      <c r="BE104" s="90">
        <f t="shared" si="376"/>
        <v>0</v>
      </c>
      <c r="BF104" s="90">
        <f t="shared" si="376"/>
        <v>0</v>
      </c>
      <c r="BG104" s="90">
        <f t="shared" si="376"/>
        <v>0</v>
      </c>
      <c r="BH104" s="90">
        <f t="shared" si="376"/>
        <v>0</v>
      </c>
      <c r="BI104" s="90">
        <f t="shared" si="376"/>
        <v>0</v>
      </c>
      <c r="BJ104" s="90">
        <f t="shared" si="376"/>
        <v>0</v>
      </c>
      <c r="BK104" s="90">
        <f>SUM(BK105:BK110)</f>
        <v>0</v>
      </c>
      <c r="BL104" s="90">
        <f>SUM(BL105:BL110)</f>
        <v>0</v>
      </c>
      <c r="BM104" s="90">
        <f>SUM(BM105:BM110)</f>
        <v>140</v>
      </c>
      <c r="BN104" s="90">
        <f>SUM(BN105:BN110)</f>
        <v>1053037.44</v>
      </c>
      <c r="BO104" s="90">
        <f t="shared" si="376"/>
        <v>3</v>
      </c>
      <c r="BP104" s="90">
        <f t="shared" si="376"/>
        <v>22565.088</v>
      </c>
      <c r="BQ104" s="91">
        <f t="shared" si="376"/>
        <v>0</v>
      </c>
      <c r="BR104" s="90">
        <f t="shared" si="376"/>
        <v>0</v>
      </c>
      <c r="BS104" s="90">
        <f t="shared" si="376"/>
        <v>0</v>
      </c>
      <c r="BT104" s="90">
        <f t="shared" si="376"/>
        <v>0</v>
      </c>
      <c r="BU104" s="90">
        <f t="shared" si="376"/>
        <v>0</v>
      </c>
      <c r="BV104" s="90">
        <f t="shared" si="376"/>
        <v>0</v>
      </c>
      <c r="BW104" s="91">
        <f t="shared" si="376"/>
        <v>0</v>
      </c>
      <c r="BX104" s="90">
        <f t="shared" si="376"/>
        <v>0</v>
      </c>
      <c r="BY104" s="90">
        <f t="shared" ref="BY104:CT104" si="377">SUM(BY105:BY110)</f>
        <v>0</v>
      </c>
      <c r="BZ104" s="90">
        <f t="shared" si="377"/>
        <v>0</v>
      </c>
      <c r="CA104" s="90">
        <f t="shared" si="377"/>
        <v>0</v>
      </c>
      <c r="CB104" s="90">
        <f t="shared" si="377"/>
        <v>0</v>
      </c>
      <c r="CC104" s="90">
        <f t="shared" si="377"/>
        <v>0</v>
      </c>
      <c r="CD104" s="90">
        <f t="shared" si="377"/>
        <v>0</v>
      </c>
      <c r="CE104" s="90">
        <f t="shared" si="377"/>
        <v>0</v>
      </c>
      <c r="CF104" s="90">
        <f t="shared" si="377"/>
        <v>0</v>
      </c>
      <c r="CG104" s="90">
        <f t="shared" si="377"/>
        <v>0</v>
      </c>
      <c r="CH104" s="90">
        <f t="shared" si="377"/>
        <v>0</v>
      </c>
      <c r="CI104" s="91">
        <f t="shared" si="377"/>
        <v>3</v>
      </c>
      <c r="CJ104" s="90">
        <f t="shared" si="377"/>
        <v>22565.088</v>
      </c>
      <c r="CK104" s="90">
        <f t="shared" si="377"/>
        <v>0</v>
      </c>
      <c r="CL104" s="90">
        <f t="shared" si="377"/>
        <v>0</v>
      </c>
      <c r="CM104" s="91">
        <v>0</v>
      </c>
      <c r="CN104" s="90">
        <f t="shared" si="377"/>
        <v>0</v>
      </c>
      <c r="CO104" s="90">
        <f t="shared" si="377"/>
        <v>20</v>
      </c>
      <c r="CP104" s="90">
        <f t="shared" si="377"/>
        <v>230128.08</v>
      </c>
      <c r="CQ104" s="90">
        <f t="shared" si="377"/>
        <v>0</v>
      </c>
      <c r="CR104" s="90">
        <f t="shared" si="377"/>
        <v>0</v>
      </c>
      <c r="CS104" s="90">
        <f t="shared" si="377"/>
        <v>462</v>
      </c>
      <c r="CT104" s="90">
        <f t="shared" si="377"/>
        <v>4037681.3119999999</v>
      </c>
      <c r="CU104" s="79"/>
    </row>
    <row r="105" spans="1:99" s="1" customFormat="1" x14ac:dyDescent="0.25">
      <c r="A105" s="28"/>
      <c r="B105" s="28">
        <v>70</v>
      </c>
      <c r="C105" s="33" t="s">
        <v>215</v>
      </c>
      <c r="D105" s="34">
        <v>11480</v>
      </c>
      <c r="E105" s="35">
        <v>0.39</v>
      </c>
      <c r="F105" s="36">
        <v>1</v>
      </c>
      <c r="G105" s="34">
        <v>1.4</v>
      </c>
      <c r="H105" s="34">
        <v>1.68</v>
      </c>
      <c r="I105" s="34">
        <v>2.23</v>
      </c>
      <c r="J105" s="37">
        <v>2.57</v>
      </c>
      <c r="K105" s="38">
        <v>0</v>
      </c>
      <c r="L105" s="39">
        <f t="shared" ref="L105:L110" si="378">SUM(K105*$D105*$E105*$F105*$G105*$L$8)</f>
        <v>0</v>
      </c>
      <c r="M105" s="38">
        <v>0</v>
      </c>
      <c r="N105" s="39">
        <f t="shared" si="330"/>
        <v>0</v>
      </c>
      <c r="O105" s="38">
        <v>0</v>
      </c>
      <c r="P105" s="39">
        <f t="shared" ref="P105:P110" si="379">SUM(O105*$D105*$E105*$F105*$G105*$P$8)</f>
        <v>0</v>
      </c>
      <c r="Q105" s="40">
        <v>0</v>
      </c>
      <c r="R105" s="39">
        <f t="shared" ref="R105:R110" si="380">SUM(Q105*$D105*$E105*$F105*$G105*$R$8)</f>
        <v>0</v>
      </c>
      <c r="S105" s="38">
        <v>0</v>
      </c>
      <c r="T105" s="39">
        <f t="shared" ref="T105:T110" si="381">SUM(S105*$D105*$E105*$F105*$G105*$T$8)</f>
        <v>0</v>
      </c>
      <c r="U105" s="38"/>
      <c r="V105" s="39">
        <f t="shared" ref="V105:V110" si="382">SUM(U105*$D105*$E105*$F105*$G105*$V$8)</f>
        <v>0</v>
      </c>
      <c r="W105" s="41">
        <v>110</v>
      </c>
      <c r="X105" s="39">
        <f t="shared" si="331"/>
        <v>689488.79999999993</v>
      </c>
      <c r="Y105" s="38">
        <v>36</v>
      </c>
      <c r="Z105" s="39">
        <f t="shared" ref="Z105:Z110" si="383">SUM(Y105*$D105*$E105*$F105*$G105*$Z$8)</f>
        <v>225650.88</v>
      </c>
      <c r="AA105" s="38">
        <v>0</v>
      </c>
      <c r="AB105" s="39">
        <f t="shared" ref="AB105:AB110" si="384">SUM(AA105*$D105*$E105*$F105*$G105*$AB$8)</f>
        <v>0</v>
      </c>
      <c r="AC105" s="38">
        <v>93</v>
      </c>
      <c r="AD105" s="39">
        <f t="shared" ref="AD105:AD110" si="385">SUM(AC105*$D105*$E105*$F105*$G105*$AD$8)</f>
        <v>582931.44000000006</v>
      </c>
      <c r="AE105" s="38">
        <v>0</v>
      </c>
      <c r="AF105" s="39">
        <f t="shared" ref="AF105:AF110" si="386">AE105*$D105*$E105*$F105*$H105*$AF$8</f>
        <v>0</v>
      </c>
      <c r="AG105" s="40">
        <v>0</v>
      </c>
      <c r="AH105" s="39">
        <f t="shared" ref="AH105:AH110" si="387">AG105*$D105*$E105*$F105*$H105*$AH$8</f>
        <v>0</v>
      </c>
      <c r="AI105" s="41"/>
      <c r="AJ105" s="39">
        <f t="shared" ref="AJ105:AJ110" si="388">SUM(AI105*$D105*$E105*$F105*$G105*$AJ$8)</f>
        <v>0</v>
      </c>
      <c r="AK105" s="38"/>
      <c r="AL105" s="39">
        <f t="shared" ref="AL105:AL110" si="389">SUM(AK105*$D105*$E105*$F105*$G105*$AL$8)</f>
        <v>0</v>
      </c>
      <c r="AM105" s="38">
        <v>0</v>
      </c>
      <c r="AN105" s="39">
        <f t="shared" ref="AN105:AN110" si="390">SUM(AM105*$D105*$E105*$F105*$G105*$AN$8)</f>
        <v>0</v>
      </c>
      <c r="AO105" s="38">
        <v>0</v>
      </c>
      <c r="AP105" s="39">
        <f t="shared" ref="AP105:AP110" si="391">SUM(AO105*$D105*$E105*$F105*$G105*$AP$8)</f>
        <v>0</v>
      </c>
      <c r="AQ105" s="38"/>
      <c r="AR105" s="39">
        <f t="shared" ref="AR105:AR110" si="392">SUM(AQ105*$D105*$E105*$F105*$G105*$AR$8)</f>
        <v>0</v>
      </c>
      <c r="AS105" s="38"/>
      <c r="AT105" s="39">
        <f t="shared" ref="AT105:AT110" si="393">SUM(AS105*$D105*$E105*$F105*$G105*$AT$8)</f>
        <v>0</v>
      </c>
      <c r="AU105" s="38"/>
      <c r="AV105" s="39">
        <f t="shared" ref="AV105:AV110" si="394">SUM(AU105*$D105*$E105*$F105*$G105*$AV$8)</f>
        <v>0</v>
      </c>
      <c r="AW105" s="38">
        <v>0</v>
      </c>
      <c r="AX105" s="39">
        <f t="shared" ref="AX105:AX110" si="395">SUM(AW105*$D105*$E105*$F105*$G105*$AX$8)</f>
        <v>0</v>
      </c>
      <c r="AY105" s="38">
        <v>0</v>
      </c>
      <c r="AZ105" s="39">
        <f t="shared" ref="AZ105:AZ110" si="396">SUM(AY105*$D105*$E105*$F105*$G105*$AZ$8)</f>
        <v>0</v>
      </c>
      <c r="BA105" s="38"/>
      <c r="BB105" s="39">
        <f t="shared" ref="BB105:BB110" si="397">SUM(BA105*$D105*$E105*$F105*$G105*$BB$8)</f>
        <v>0</v>
      </c>
      <c r="BC105" s="38">
        <v>0</v>
      </c>
      <c r="BD105" s="39">
        <f t="shared" ref="BD105:BD110" si="398">SUM(BC105*$D105*$E105*$F105*$G105*$BD$8)</f>
        <v>0</v>
      </c>
      <c r="BE105" s="38">
        <v>0</v>
      </c>
      <c r="BF105" s="39">
        <f t="shared" ref="BF105:BF110" si="399">SUM(BE105*$D105*$E105*$F105*$G105*$BF$8)</f>
        <v>0</v>
      </c>
      <c r="BG105" s="38"/>
      <c r="BH105" s="39">
        <f t="shared" ref="BH105:BH110" si="400">SUM(BG105*$D105*$E105*$F105*$G105*$BH$8)</f>
        <v>0</v>
      </c>
      <c r="BI105" s="38">
        <v>0</v>
      </c>
      <c r="BJ105" s="39">
        <f t="shared" ref="BJ105:BJ110" si="401">BI105*$D105*$E105*$F105*$H105*$BJ$8</f>
        <v>0</v>
      </c>
      <c r="BK105" s="38">
        <v>0</v>
      </c>
      <c r="BL105" s="39">
        <f t="shared" ref="BL105:BL110" si="402">BK105*$D105*$E105*$F105*$H105*$BL$8</f>
        <v>0</v>
      </c>
      <c r="BM105" s="70">
        <v>140</v>
      </c>
      <c r="BN105" s="39">
        <f t="shared" ref="BN105:BN110" si="403">BM105*$D105*$E105*$F105*$H105*$BN$8</f>
        <v>1053037.44</v>
      </c>
      <c r="BO105" s="38">
        <v>3</v>
      </c>
      <c r="BP105" s="39">
        <f t="shared" ref="BP105:BP110" si="404">BO105*$D105*$E105*$F105*$H105*$BP$8</f>
        <v>22565.088</v>
      </c>
      <c r="BQ105" s="40">
        <v>0</v>
      </c>
      <c r="BR105" s="39">
        <f t="shared" ref="BR105:BR110" si="405">BQ105*$D105*$E105*$F105*$H105*$BR$8</f>
        <v>0</v>
      </c>
      <c r="BS105" s="38"/>
      <c r="BT105" s="39">
        <f t="shared" ref="BT105:BT110" si="406">BS105*$D105*$E105*$F105*$H105*$BT$8</f>
        <v>0</v>
      </c>
      <c r="BU105" s="38">
        <v>0</v>
      </c>
      <c r="BV105" s="39">
        <f t="shared" ref="BV105:BV110" si="407">BU105*$D105*$E105*$F105*$H105*$BV$8</f>
        <v>0</v>
      </c>
      <c r="BW105" s="40"/>
      <c r="BX105" s="39">
        <f t="shared" ref="BX105:BX110" si="408">BW105*$D105*$E105*$F105*$H105*$BX$8</f>
        <v>0</v>
      </c>
      <c r="BY105" s="38"/>
      <c r="BZ105" s="39">
        <f t="shared" ref="BZ105:BZ110" si="409">BY105*$D105*$E105*$F105*$H105*$BZ$8</f>
        <v>0</v>
      </c>
      <c r="CA105" s="38">
        <v>0</v>
      </c>
      <c r="CB105" s="39">
        <f t="shared" ref="CB105:CB110" si="410">CA105*$D105*$E105*$F105*$H105*$CB$8</f>
        <v>0</v>
      </c>
      <c r="CC105" s="38">
        <v>0</v>
      </c>
      <c r="CD105" s="39">
        <f t="shared" ref="CD105:CD110" si="411">CC105*$D105*$E105*$F105*$H105*$CD$8</f>
        <v>0</v>
      </c>
      <c r="CE105" s="38">
        <v>0</v>
      </c>
      <c r="CF105" s="39">
        <f t="shared" ref="CF105:CF110" si="412">CE105*$D105*$E105*$F105*$H105*$CF$8</f>
        <v>0</v>
      </c>
      <c r="CG105" s="38"/>
      <c r="CH105" s="39">
        <f t="shared" ref="CH105:CH110" si="413">CG105*$D105*$E105*$F105*$H105*$CH$8</f>
        <v>0</v>
      </c>
      <c r="CI105" s="40">
        <v>3</v>
      </c>
      <c r="CJ105" s="39">
        <f t="shared" ref="CJ105:CJ110" si="414">CI105*$D105*$E105*$F105*$H105*$CJ$8</f>
        <v>22565.088</v>
      </c>
      <c r="CK105" s="38">
        <v>0</v>
      </c>
      <c r="CL105" s="39">
        <f t="shared" ref="CL105:CL110" si="415">CK105*$D105*$E105*$F105*$H105*$CL$8</f>
        <v>0</v>
      </c>
      <c r="CM105" s="42"/>
      <c r="CN105" s="39">
        <f t="shared" ref="CN105:CN110" si="416">CM105*$D105*$E105*$F105*$I105*$CN$8</f>
        <v>0</v>
      </c>
      <c r="CO105" s="43">
        <v>20</v>
      </c>
      <c r="CP105" s="39">
        <f t="shared" ref="CP105:CP110" si="417">CO105*$D105*$E105*$F105*$J105*$CP$8</f>
        <v>230128.08</v>
      </c>
      <c r="CQ105" s="39"/>
      <c r="CR105" s="39">
        <f t="shared" ref="CR105:CR110" si="418">CQ105*D105*E105*F105</f>
        <v>0</v>
      </c>
      <c r="CS105" s="44">
        <f t="shared" ref="CS105:CT110" si="419">SUM(M105+K105+W105+O105+Q105+Y105+U105+S105+AA105+AE105+AC105+AG105+AI105+AM105+BI105+BO105+AK105+AW105+AY105+CA105+CC105+BY105+CE105+CG105+BS105+BU105+AO105+AQ105+AS105+AU105+BK105+BM105+BQ105+BA105+BC105+BE105+BG105+BW105+CI105+CK105+CM105+CO105+CQ105)</f>
        <v>405</v>
      </c>
      <c r="CT105" s="44">
        <f t="shared" si="419"/>
        <v>2826366.8160000001</v>
      </c>
      <c r="CU105" s="79">
        <f t="shared" si="329"/>
        <v>405</v>
      </c>
    </row>
    <row r="106" spans="1:99" s="1" customFormat="1" ht="30" x14ac:dyDescent="0.25">
      <c r="A106" s="28"/>
      <c r="B106" s="28">
        <v>71</v>
      </c>
      <c r="C106" s="33" t="s">
        <v>216</v>
      </c>
      <c r="D106" s="34">
        <v>11480</v>
      </c>
      <c r="E106" s="35">
        <v>0.96</v>
      </c>
      <c r="F106" s="117">
        <v>0.9</v>
      </c>
      <c r="G106" s="34">
        <v>1.4</v>
      </c>
      <c r="H106" s="34">
        <v>1.68</v>
      </c>
      <c r="I106" s="34">
        <v>2.23</v>
      </c>
      <c r="J106" s="37">
        <v>2.57</v>
      </c>
      <c r="K106" s="38">
        <v>0</v>
      </c>
      <c r="L106" s="39">
        <f t="shared" si="378"/>
        <v>0</v>
      </c>
      <c r="M106" s="38">
        <v>0</v>
      </c>
      <c r="N106" s="39">
        <f t="shared" si="330"/>
        <v>0</v>
      </c>
      <c r="O106" s="38">
        <v>0</v>
      </c>
      <c r="P106" s="39">
        <f t="shared" si="379"/>
        <v>0</v>
      </c>
      <c r="Q106" s="40">
        <v>0</v>
      </c>
      <c r="R106" s="39">
        <f t="shared" si="380"/>
        <v>0</v>
      </c>
      <c r="S106" s="38">
        <v>0</v>
      </c>
      <c r="T106" s="39">
        <f t="shared" si="381"/>
        <v>0</v>
      </c>
      <c r="U106" s="38"/>
      <c r="V106" s="39">
        <f t="shared" si="382"/>
        <v>0</v>
      </c>
      <c r="W106" s="41"/>
      <c r="X106" s="39">
        <f t="shared" si="331"/>
        <v>0</v>
      </c>
      <c r="Y106" s="38">
        <v>14</v>
      </c>
      <c r="Z106" s="39">
        <f t="shared" si="383"/>
        <v>194406.91199999998</v>
      </c>
      <c r="AA106" s="38">
        <v>0</v>
      </c>
      <c r="AB106" s="39">
        <f t="shared" si="384"/>
        <v>0</v>
      </c>
      <c r="AC106" s="38">
        <v>23</v>
      </c>
      <c r="AD106" s="39">
        <f t="shared" si="385"/>
        <v>319382.78399999999</v>
      </c>
      <c r="AE106" s="38">
        <v>0</v>
      </c>
      <c r="AF106" s="39">
        <f t="shared" si="386"/>
        <v>0</v>
      </c>
      <c r="AG106" s="40">
        <v>0</v>
      </c>
      <c r="AH106" s="39">
        <f t="shared" si="387"/>
        <v>0</v>
      </c>
      <c r="AI106" s="41"/>
      <c r="AJ106" s="39">
        <f t="shared" si="388"/>
        <v>0</v>
      </c>
      <c r="AK106" s="38"/>
      <c r="AL106" s="39">
        <f t="shared" si="389"/>
        <v>0</v>
      </c>
      <c r="AM106" s="38">
        <v>0</v>
      </c>
      <c r="AN106" s="39">
        <f t="shared" si="390"/>
        <v>0</v>
      </c>
      <c r="AO106" s="38">
        <v>0</v>
      </c>
      <c r="AP106" s="39">
        <f t="shared" si="391"/>
        <v>0</v>
      </c>
      <c r="AQ106" s="38"/>
      <c r="AR106" s="39">
        <f t="shared" si="392"/>
        <v>0</v>
      </c>
      <c r="AS106" s="38"/>
      <c r="AT106" s="39">
        <f t="shared" si="393"/>
        <v>0</v>
      </c>
      <c r="AU106" s="38"/>
      <c r="AV106" s="39">
        <f t="shared" si="394"/>
        <v>0</v>
      </c>
      <c r="AW106" s="38">
        <v>0</v>
      </c>
      <c r="AX106" s="39">
        <f t="shared" si="395"/>
        <v>0</v>
      </c>
      <c r="AY106" s="38">
        <v>0</v>
      </c>
      <c r="AZ106" s="39">
        <f t="shared" si="396"/>
        <v>0</v>
      </c>
      <c r="BA106" s="38">
        <v>0</v>
      </c>
      <c r="BB106" s="39">
        <f t="shared" si="397"/>
        <v>0</v>
      </c>
      <c r="BC106" s="38">
        <v>0</v>
      </c>
      <c r="BD106" s="39">
        <f t="shared" si="398"/>
        <v>0</v>
      </c>
      <c r="BE106" s="38">
        <v>0</v>
      </c>
      <c r="BF106" s="39">
        <f t="shared" si="399"/>
        <v>0</v>
      </c>
      <c r="BG106" s="38"/>
      <c r="BH106" s="39">
        <f t="shared" si="400"/>
        <v>0</v>
      </c>
      <c r="BI106" s="38">
        <v>0</v>
      </c>
      <c r="BJ106" s="39">
        <f t="shared" si="401"/>
        <v>0</v>
      </c>
      <c r="BK106" s="38">
        <v>0</v>
      </c>
      <c r="BL106" s="39">
        <f t="shared" si="402"/>
        <v>0</v>
      </c>
      <c r="BM106" s="70">
        <v>0</v>
      </c>
      <c r="BN106" s="39">
        <f t="shared" si="403"/>
        <v>0</v>
      </c>
      <c r="BO106" s="38">
        <v>0</v>
      </c>
      <c r="BP106" s="39">
        <f t="shared" si="404"/>
        <v>0</v>
      </c>
      <c r="BQ106" s="40">
        <v>0</v>
      </c>
      <c r="BR106" s="39">
        <f t="shared" si="405"/>
        <v>0</v>
      </c>
      <c r="BS106" s="38">
        <v>0</v>
      </c>
      <c r="BT106" s="39">
        <f t="shared" si="406"/>
        <v>0</v>
      </c>
      <c r="BU106" s="38">
        <v>0</v>
      </c>
      <c r="BV106" s="39">
        <f t="shared" si="407"/>
        <v>0</v>
      </c>
      <c r="BW106" s="40"/>
      <c r="BX106" s="39">
        <f t="shared" si="408"/>
        <v>0</v>
      </c>
      <c r="BY106" s="38">
        <v>0</v>
      </c>
      <c r="BZ106" s="39">
        <f t="shared" si="409"/>
        <v>0</v>
      </c>
      <c r="CA106" s="38">
        <v>0</v>
      </c>
      <c r="CB106" s="39">
        <f t="shared" si="410"/>
        <v>0</v>
      </c>
      <c r="CC106" s="38">
        <v>0</v>
      </c>
      <c r="CD106" s="39">
        <f t="shared" si="411"/>
        <v>0</v>
      </c>
      <c r="CE106" s="38">
        <v>0</v>
      </c>
      <c r="CF106" s="39">
        <f t="shared" si="412"/>
        <v>0</v>
      </c>
      <c r="CG106" s="38"/>
      <c r="CH106" s="39">
        <f t="shared" si="413"/>
        <v>0</v>
      </c>
      <c r="CI106" s="40"/>
      <c r="CJ106" s="39">
        <f t="shared" si="414"/>
        <v>0</v>
      </c>
      <c r="CK106" s="38">
        <v>0</v>
      </c>
      <c r="CL106" s="39">
        <f t="shared" si="415"/>
        <v>0</v>
      </c>
      <c r="CM106" s="40">
        <v>0</v>
      </c>
      <c r="CN106" s="39">
        <f t="shared" si="416"/>
        <v>0</v>
      </c>
      <c r="CO106" s="38">
        <v>0</v>
      </c>
      <c r="CP106" s="39">
        <f t="shared" si="417"/>
        <v>0</v>
      </c>
      <c r="CQ106" s="39"/>
      <c r="CR106" s="39">
        <f t="shared" si="418"/>
        <v>0</v>
      </c>
      <c r="CS106" s="44">
        <f t="shared" si="419"/>
        <v>37</v>
      </c>
      <c r="CT106" s="44">
        <f t="shared" si="419"/>
        <v>513789.696</v>
      </c>
      <c r="CU106" s="79">
        <f t="shared" si="329"/>
        <v>33.300000000000004</v>
      </c>
    </row>
    <row r="107" spans="1:99" s="1" customFormat="1" ht="30" x14ac:dyDescent="0.25">
      <c r="A107" s="28"/>
      <c r="B107" s="28">
        <v>72</v>
      </c>
      <c r="C107" s="33" t="s">
        <v>217</v>
      </c>
      <c r="D107" s="34">
        <v>11480</v>
      </c>
      <c r="E107" s="35">
        <v>1.44</v>
      </c>
      <c r="F107" s="67">
        <v>1</v>
      </c>
      <c r="G107" s="34">
        <v>1.4</v>
      </c>
      <c r="H107" s="34">
        <v>1.68</v>
      </c>
      <c r="I107" s="34">
        <v>2.23</v>
      </c>
      <c r="J107" s="37">
        <v>2.57</v>
      </c>
      <c r="K107" s="38">
        <v>0</v>
      </c>
      <c r="L107" s="39">
        <f t="shared" si="378"/>
        <v>0</v>
      </c>
      <c r="M107" s="38">
        <v>0</v>
      </c>
      <c r="N107" s="39">
        <f t="shared" si="330"/>
        <v>0</v>
      </c>
      <c r="O107" s="38">
        <v>0</v>
      </c>
      <c r="P107" s="39">
        <f t="shared" si="379"/>
        <v>0</v>
      </c>
      <c r="Q107" s="40">
        <v>0</v>
      </c>
      <c r="R107" s="39">
        <f t="shared" si="380"/>
        <v>0</v>
      </c>
      <c r="S107" s="38">
        <v>0</v>
      </c>
      <c r="T107" s="39">
        <f t="shared" si="381"/>
        <v>0</v>
      </c>
      <c r="U107" s="38"/>
      <c r="V107" s="39">
        <f t="shared" si="382"/>
        <v>0</v>
      </c>
      <c r="W107" s="41"/>
      <c r="X107" s="39">
        <f t="shared" si="331"/>
        <v>0</v>
      </c>
      <c r="Y107" s="38"/>
      <c r="Z107" s="39">
        <f t="shared" si="383"/>
        <v>0</v>
      </c>
      <c r="AA107" s="38">
        <v>0</v>
      </c>
      <c r="AB107" s="39">
        <f t="shared" si="384"/>
        <v>0</v>
      </c>
      <c r="AC107" s="38"/>
      <c r="AD107" s="39">
        <f t="shared" si="385"/>
        <v>0</v>
      </c>
      <c r="AE107" s="38">
        <v>0</v>
      </c>
      <c r="AF107" s="39">
        <f t="shared" si="386"/>
        <v>0</v>
      </c>
      <c r="AG107" s="40">
        <v>0</v>
      </c>
      <c r="AH107" s="39">
        <f t="shared" si="387"/>
        <v>0</v>
      </c>
      <c r="AI107" s="41"/>
      <c r="AJ107" s="39">
        <f t="shared" si="388"/>
        <v>0</v>
      </c>
      <c r="AK107" s="38"/>
      <c r="AL107" s="39">
        <f t="shared" si="389"/>
        <v>0</v>
      </c>
      <c r="AM107" s="38">
        <v>0</v>
      </c>
      <c r="AN107" s="39">
        <f t="shared" si="390"/>
        <v>0</v>
      </c>
      <c r="AO107" s="38">
        <v>0</v>
      </c>
      <c r="AP107" s="39">
        <f t="shared" si="391"/>
        <v>0</v>
      </c>
      <c r="AQ107" s="38"/>
      <c r="AR107" s="39">
        <f t="shared" si="392"/>
        <v>0</v>
      </c>
      <c r="AS107" s="38"/>
      <c r="AT107" s="39">
        <f t="shared" si="393"/>
        <v>0</v>
      </c>
      <c r="AU107" s="38"/>
      <c r="AV107" s="39">
        <f t="shared" si="394"/>
        <v>0</v>
      </c>
      <c r="AW107" s="38">
        <v>0</v>
      </c>
      <c r="AX107" s="39">
        <f t="shared" si="395"/>
        <v>0</v>
      </c>
      <c r="AY107" s="38">
        <v>0</v>
      </c>
      <c r="AZ107" s="39">
        <f t="shared" si="396"/>
        <v>0</v>
      </c>
      <c r="BA107" s="38">
        <v>0</v>
      </c>
      <c r="BB107" s="39">
        <f t="shared" si="397"/>
        <v>0</v>
      </c>
      <c r="BC107" s="38">
        <v>0</v>
      </c>
      <c r="BD107" s="39">
        <f t="shared" si="398"/>
        <v>0</v>
      </c>
      <c r="BE107" s="38">
        <v>0</v>
      </c>
      <c r="BF107" s="39">
        <f t="shared" si="399"/>
        <v>0</v>
      </c>
      <c r="BG107" s="38"/>
      <c r="BH107" s="39">
        <f t="shared" si="400"/>
        <v>0</v>
      </c>
      <c r="BI107" s="38">
        <v>0</v>
      </c>
      <c r="BJ107" s="39">
        <f t="shared" si="401"/>
        <v>0</v>
      </c>
      <c r="BK107" s="38">
        <v>0</v>
      </c>
      <c r="BL107" s="39">
        <f t="shared" si="402"/>
        <v>0</v>
      </c>
      <c r="BM107" s="70">
        <v>0</v>
      </c>
      <c r="BN107" s="39">
        <f t="shared" si="403"/>
        <v>0</v>
      </c>
      <c r="BO107" s="38">
        <v>0</v>
      </c>
      <c r="BP107" s="39">
        <f t="shared" si="404"/>
        <v>0</v>
      </c>
      <c r="BQ107" s="40">
        <v>0</v>
      </c>
      <c r="BR107" s="39">
        <f t="shared" si="405"/>
        <v>0</v>
      </c>
      <c r="BS107" s="38">
        <v>0</v>
      </c>
      <c r="BT107" s="39">
        <f t="shared" si="406"/>
        <v>0</v>
      </c>
      <c r="BU107" s="38">
        <v>0</v>
      </c>
      <c r="BV107" s="39">
        <f t="shared" si="407"/>
        <v>0</v>
      </c>
      <c r="BW107" s="40"/>
      <c r="BX107" s="39">
        <f t="shared" si="408"/>
        <v>0</v>
      </c>
      <c r="BY107" s="38">
        <v>0</v>
      </c>
      <c r="BZ107" s="39">
        <f t="shared" si="409"/>
        <v>0</v>
      </c>
      <c r="CA107" s="38">
        <v>0</v>
      </c>
      <c r="CB107" s="39">
        <f t="shared" si="410"/>
        <v>0</v>
      </c>
      <c r="CC107" s="38">
        <v>0</v>
      </c>
      <c r="CD107" s="39">
        <f t="shared" si="411"/>
        <v>0</v>
      </c>
      <c r="CE107" s="38">
        <v>0</v>
      </c>
      <c r="CF107" s="39">
        <f t="shared" si="412"/>
        <v>0</v>
      </c>
      <c r="CG107" s="38"/>
      <c r="CH107" s="39">
        <f t="shared" si="413"/>
        <v>0</v>
      </c>
      <c r="CI107" s="40"/>
      <c r="CJ107" s="39">
        <f t="shared" si="414"/>
        <v>0</v>
      </c>
      <c r="CK107" s="38">
        <v>0</v>
      </c>
      <c r="CL107" s="39">
        <f t="shared" si="415"/>
        <v>0</v>
      </c>
      <c r="CM107" s="40">
        <v>0</v>
      </c>
      <c r="CN107" s="39">
        <f t="shared" si="416"/>
        <v>0</v>
      </c>
      <c r="CO107" s="38">
        <v>0</v>
      </c>
      <c r="CP107" s="39">
        <f t="shared" si="417"/>
        <v>0</v>
      </c>
      <c r="CQ107" s="39"/>
      <c r="CR107" s="39">
        <f t="shared" si="418"/>
        <v>0</v>
      </c>
      <c r="CS107" s="44">
        <f t="shared" si="419"/>
        <v>0</v>
      </c>
      <c r="CT107" s="44">
        <f t="shared" si="419"/>
        <v>0</v>
      </c>
      <c r="CU107" s="79">
        <f t="shared" si="329"/>
        <v>0</v>
      </c>
    </row>
    <row r="108" spans="1:99" s="1" customFormat="1" ht="30" x14ac:dyDescent="0.25">
      <c r="A108" s="28"/>
      <c r="B108" s="28">
        <v>73</v>
      </c>
      <c r="C108" s="33" t="s">
        <v>218</v>
      </c>
      <c r="D108" s="34">
        <v>11480</v>
      </c>
      <c r="E108" s="35">
        <v>1.95</v>
      </c>
      <c r="F108" s="118">
        <v>0.9</v>
      </c>
      <c r="G108" s="34">
        <v>1.4</v>
      </c>
      <c r="H108" s="34">
        <v>1.68</v>
      </c>
      <c r="I108" s="34">
        <v>2.23</v>
      </c>
      <c r="J108" s="37">
        <v>2.57</v>
      </c>
      <c r="K108" s="38">
        <v>0</v>
      </c>
      <c r="L108" s="39">
        <f t="shared" si="378"/>
        <v>0</v>
      </c>
      <c r="M108" s="38">
        <v>0</v>
      </c>
      <c r="N108" s="39">
        <f t="shared" si="330"/>
        <v>0</v>
      </c>
      <c r="O108" s="38">
        <v>0</v>
      </c>
      <c r="P108" s="39">
        <f t="shared" si="379"/>
        <v>0</v>
      </c>
      <c r="Q108" s="40">
        <v>0</v>
      </c>
      <c r="R108" s="39">
        <f t="shared" si="380"/>
        <v>0</v>
      </c>
      <c r="S108" s="38">
        <v>0</v>
      </c>
      <c r="T108" s="39">
        <f t="shared" si="381"/>
        <v>0</v>
      </c>
      <c r="U108" s="38"/>
      <c r="V108" s="39">
        <f t="shared" si="382"/>
        <v>0</v>
      </c>
      <c r="W108" s="41"/>
      <c r="X108" s="39">
        <f t="shared" si="331"/>
        <v>0</v>
      </c>
      <c r="Y108" s="38">
        <v>0</v>
      </c>
      <c r="Z108" s="39">
        <f t="shared" si="383"/>
        <v>0</v>
      </c>
      <c r="AA108" s="38">
        <v>0</v>
      </c>
      <c r="AB108" s="39">
        <f t="shared" si="384"/>
        <v>0</v>
      </c>
      <c r="AC108" s="38"/>
      <c r="AD108" s="39">
        <f t="shared" si="385"/>
        <v>0</v>
      </c>
      <c r="AE108" s="38">
        <v>0</v>
      </c>
      <c r="AF108" s="39">
        <f t="shared" si="386"/>
        <v>0</v>
      </c>
      <c r="AG108" s="40">
        <v>0</v>
      </c>
      <c r="AH108" s="39">
        <f t="shared" si="387"/>
        <v>0</v>
      </c>
      <c r="AI108" s="41"/>
      <c r="AJ108" s="39">
        <f t="shared" si="388"/>
        <v>0</v>
      </c>
      <c r="AK108" s="38"/>
      <c r="AL108" s="39">
        <f t="shared" si="389"/>
        <v>0</v>
      </c>
      <c r="AM108" s="38">
        <v>0</v>
      </c>
      <c r="AN108" s="39">
        <f t="shared" si="390"/>
        <v>0</v>
      </c>
      <c r="AO108" s="38">
        <v>0</v>
      </c>
      <c r="AP108" s="39">
        <f t="shared" si="391"/>
        <v>0</v>
      </c>
      <c r="AQ108" s="38"/>
      <c r="AR108" s="39">
        <f t="shared" si="392"/>
        <v>0</v>
      </c>
      <c r="AS108" s="38"/>
      <c r="AT108" s="39">
        <f t="shared" si="393"/>
        <v>0</v>
      </c>
      <c r="AU108" s="38"/>
      <c r="AV108" s="39">
        <f t="shared" si="394"/>
        <v>0</v>
      </c>
      <c r="AW108" s="38">
        <v>0</v>
      </c>
      <c r="AX108" s="39">
        <f t="shared" si="395"/>
        <v>0</v>
      </c>
      <c r="AY108" s="38">
        <v>0</v>
      </c>
      <c r="AZ108" s="39">
        <f t="shared" si="396"/>
        <v>0</v>
      </c>
      <c r="BA108" s="38">
        <v>0</v>
      </c>
      <c r="BB108" s="39">
        <f t="shared" si="397"/>
        <v>0</v>
      </c>
      <c r="BC108" s="38">
        <v>0</v>
      </c>
      <c r="BD108" s="39">
        <f t="shared" si="398"/>
        <v>0</v>
      </c>
      <c r="BE108" s="38">
        <v>0</v>
      </c>
      <c r="BF108" s="39">
        <f t="shared" si="399"/>
        <v>0</v>
      </c>
      <c r="BG108" s="38"/>
      <c r="BH108" s="39">
        <f t="shared" si="400"/>
        <v>0</v>
      </c>
      <c r="BI108" s="38">
        <v>0</v>
      </c>
      <c r="BJ108" s="39">
        <f t="shared" si="401"/>
        <v>0</v>
      </c>
      <c r="BK108" s="38">
        <v>0</v>
      </c>
      <c r="BL108" s="39">
        <f t="shared" si="402"/>
        <v>0</v>
      </c>
      <c r="BM108" s="70">
        <v>0</v>
      </c>
      <c r="BN108" s="39">
        <f t="shared" si="403"/>
        <v>0</v>
      </c>
      <c r="BO108" s="38">
        <v>0</v>
      </c>
      <c r="BP108" s="39">
        <f t="shared" si="404"/>
        <v>0</v>
      </c>
      <c r="BQ108" s="40">
        <v>0</v>
      </c>
      <c r="BR108" s="39">
        <f t="shared" si="405"/>
        <v>0</v>
      </c>
      <c r="BS108" s="38">
        <v>0</v>
      </c>
      <c r="BT108" s="39">
        <f t="shared" si="406"/>
        <v>0</v>
      </c>
      <c r="BU108" s="38">
        <v>0</v>
      </c>
      <c r="BV108" s="39">
        <f t="shared" si="407"/>
        <v>0</v>
      </c>
      <c r="BW108" s="40"/>
      <c r="BX108" s="39">
        <f t="shared" si="408"/>
        <v>0</v>
      </c>
      <c r="BY108" s="38">
        <v>0</v>
      </c>
      <c r="BZ108" s="39">
        <f t="shared" si="409"/>
        <v>0</v>
      </c>
      <c r="CA108" s="38">
        <v>0</v>
      </c>
      <c r="CB108" s="39">
        <f t="shared" si="410"/>
        <v>0</v>
      </c>
      <c r="CC108" s="38">
        <v>0</v>
      </c>
      <c r="CD108" s="39">
        <f t="shared" si="411"/>
        <v>0</v>
      </c>
      <c r="CE108" s="38">
        <v>0</v>
      </c>
      <c r="CF108" s="39">
        <f t="shared" si="412"/>
        <v>0</v>
      </c>
      <c r="CG108" s="38"/>
      <c r="CH108" s="39">
        <f t="shared" si="413"/>
        <v>0</v>
      </c>
      <c r="CI108" s="40"/>
      <c r="CJ108" s="39">
        <f t="shared" si="414"/>
        <v>0</v>
      </c>
      <c r="CK108" s="38">
        <v>0</v>
      </c>
      <c r="CL108" s="39">
        <f t="shared" si="415"/>
        <v>0</v>
      </c>
      <c r="CM108" s="40">
        <v>0</v>
      </c>
      <c r="CN108" s="39">
        <f t="shared" si="416"/>
        <v>0</v>
      </c>
      <c r="CO108" s="38">
        <v>0</v>
      </c>
      <c r="CP108" s="39">
        <f t="shared" si="417"/>
        <v>0</v>
      </c>
      <c r="CQ108" s="39"/>
      <c r="CR108" s="39">
        <f t="shared" si="418"/>
        <v>0</v>
      </c>
      <c r="CS108" s="44">
        <f t="shared" si="419"/>
        <v>0</v>
      </c>
      <c r="CT108" s="44">
        <f t="shared" si="419"/>
        <v>0</v>
      </c>
      <c r="CU108" s="79">
        <f t="shared" si="329"/>
        <v>0</v>
      </c>
    </row>
    <row r="109" spans="1:99" s="1" customFormat="1" ht="30" x14ac:dyDescent="0.25">
      <c r="A109" s="28"/>
      <c r="B109" s="28">
        <v>74</v>
      </c>
      <c r="C109" s="33" t="s">
        <v>219</v>
      </c>
      <c r="D109" s="34">
        <v>11480</v>
      </c>
      <c r="E109" s="35">
        <v>2.17</v>
      </c>
      <c r="F109" s="36">
        <v>1</v>
      </c>
      <c r="G109" s="34">
        <v>1.4</v>
      </c>
      <c r="H109" s="34">
        <v>1.68</v>
      </c>
      <c r="I109" s="34">
        <v>2.23</v>
      </c>
      <c r="J109" s="37">
        <v>2.57</v>
      </c>
      <c r="K109" s="38">
        <v>0</v>
      </c>
      <c r="L109" s="39">
        <f t="shared" si="378"/>
        <v>0</v>
      </c>
      <c r="M109" s="38">
        <v>0</v>
      </c>
      <c r="N109" s="39">
        <f t="shared" si="330"/>
        <v>0</v>
      </c>
      <c r="O109" s="38">
        <v>0</v>
      </c>
      <c r="P109" s="39">
        <f t="shared" si="379"/>
        <v>0</v>
      </c>
      <c r="Q109" s="40">
        <v>0</v>
      </c>
      <c r="R109" s="39">
        <f t="shared" si="380"/>
        <v>0</v>
      </c>
      <c r="S109" s="38">
        <v>0</v>
      </c>
      <c r="T109" s="39">
        <f t="shared" si="381"/>
        <v>0</v>
      </c>
      <c r="U109" s="38"/>
      <c r="V109" s="39">
        <f t="shared" si="382"/>
        <v>0</v>
      </c>
      <c r="W109" s="41"/>
      <c r="X109" s="39">
        <f t="shared" si="331"/>
        <v>0</v>
      </c>
      <c r="Y109" s="38">
        <v>0</v>
      </c>
      <c r="Z109" s="39">
        <f t="shared" si="383"/>
        <v>0</v>
      </c>
      <c r="AA109" s="38">
        <v>0</v>
      </c>
      <c r="AB109" s="39">
        <f t="shared" si="384"/>
        <v>0</v>
      </c>
      <c r="AC109" s="38">
        <v>20</v>
      </c>
      <c r="AD109" s="39">
        <f t="shared" si="385"/>
        <v>697524.79999999993</v>
      </c>
      <c r="AE109" s="38">
        <v>0</v>
      </c>
      <c r="AF109" s="39">
        <f t="shared" si="386"/>
        <v>0</v>
      </c>
      <c r="AG109" s="40">
        <v>0</v>
      </c>
      <c r="AH109" s="39">
        <f t="shared" si="387"/>
        <v>0</v>
      </c>
      <c r="AI109" s="41"/>
      <c r="AJ109" s="39">
        <f t="shared" si="388"/>
        <v>0</v>
      </c>
      <c r="AK109" s="38"/>
      <c r="AL109" s="39">
        <f t="shared" si="389"/>
        <v>0</v>
      </c>
      <c r="AM109" s="38">
        <v>0</v>
      </c>
      <c r="AN109" s="39">
        <f t="shared" si="390"/>
        <v>0</v>
      </c>
      <c r="AO109" s="38">
        <v>0</v>
      </c>
      <c r="AP109" s="39">
        <f t="shared" si="391"/>
        <v>0</v>
      </c>
      <c r="AQ109" s="38"/>
      <c r="AR109" s="39">
        <f t="shared" si="392"/>
        <v>0</v>
      </c>
      <c r="AS109" s="38"/>
      <c r="AT109" s="39">
        <f t="shared" si="393"/>
        <v>0</v>
      </c>
      <c r="AU109" s="38"/>
      <c r="AV109" s="39">
        <f t="shared" si="394"/>
        <v>0</v>
      </c>
      <c r="AW109" s="38">
        <v>0</v>
      </c>
      <c r="AX109" s="39">
        <f t="shared" si="395"/>
        <v>0</v>
      </c>
      <c r="AY109" s="38">
        <v>0</v>
      </c>
      <c r="AZ109" s="39">
        <f t="shared" si="396"/>
        <v>0</v>
      </c>
      <c r="BA109" s="38">
        <v>0</v>
      </c>
      <c r="BB109" s="39">
        <f t="shared" si="397"/>
        <v>0</v>
      </c>
      <c r="BC109" s="38">
        <v>0</v>
      </c>
      <c r="BD109" s="39">
        <f t="shared" si="398"/>
        <v>0</v>
      </c>
      <c r="BE109" s="38">
        <v>0</v>
      </c>
      <c r="BF109" s="39">
        <f t="shared" si="399"/>
        <v>0</v>
      </c>
      <c r="BG109" s="38"/>
      <c r="BH109" s="39">
        <f t="shared" si="400"/>
        <v>0</v>
      </c>
      <c r="BI109" s="38">
        <v>0</v>
      </c>
      <c r="BJ109" s="39">
        <f t="shared" si="401"/>
        <v>0</v>
      </c>
      <c r="BK109" s="38">
        <v>0</v>
      </c>
      <c r="BL109" s="39">
        <f t="shared" si="402"/>
        <v>0</v>
      </c>
      <c r="BM109" s="70">
        <v>0</v>
      </c>
      <c r="BN109" s="39">
        <f t="shared" si="403"/>
        <v>0</v>
      </c>
      <c r="BO109" s="38">
        <v>0</v>
      </c>
      <c r="BP109" s="39">
        <f t="shared" si="404"/>
        <v>0</v>
      </c>
      <c r="BQ109" s="40">
        <v>0</v>
      </c>
      <c r="BR109" s="39">
        <f t="shared" si="405"/>
        <v>0</v>
      </c>
      <c r="BS109" s="38">
        <v>0</v>
      </c>
      <c r="BT109" s="39">
        <f t="shared" si="406"/>
        <v>0</v>
      </c>
      <c r="BU109" s="38">
        <v>0</v>
      </c>
      <c r="BV109" s="39">
        <f t="shared" si="407"/>
        <v>0</v>
      </c>
      <c r="BW109" s="40"/>
      <c r="BX109" s="39">
        <f t="shared" si="408"/>
        <v>0</v>
      </c>
      <c r="BY109" s="38">
        <v>0</v>
      </c>
      <c r="BZ109" s="39">
        <f t="shared" si="409"/>
        <v>0</v>
      </c>
      <c r="CA109" s="38">
        <v>0</v>
      </c>
      <c r="CB109" s="39">
        <f t="shared" si="410"/>
        <v>0</v>
      </c>
      <c r="CC109" s="38">
        <v>0</v>
      </c>
      <c r="CD109" s="39">
        <f t="shared" si="411"/>
        <v>0</v>
      </c>
      <c r="CE109" s="38">
        <v>0</v>
      </c>
      <c r="CF109" s="39">
        <f t="shared" si="412"/>
        <v>0</v>
      </c>
      <c r="CG109" s="38"/>
      <c r="CH109" s="39">
        <f t="shared" si="413"/>
        <v>0</v>
      </c>
      <c r="CI109" s="40"/>
      <c r="CJ109" s="39">
        <f t="shared" si="414"/>
        <v>0</v>
      </c>
      <c r="CK109" s="38">
        <v>0</v>
      </c>
      <c r="CL109" s="39">
        <f t="shared" si="415"/>
        <v>0</v>
      </c>
      <c r="CM109" s="40">
        <v>0</v>
      </c>
      <c r="CN109" s="39">
        <f t="shared" si="416"/>
        <v>0</v>
      </c>
      <c r="CO109" s="38">
        <v>0</v>
      </c>
      <c r="CP109" s="39">
        <f t="shared" si="417"/>
        <v>0</v>
      </c>
      <c r="CQ109" s="39"/>
      <c r="CR109" s="39">
        <f t="shared" si="418"/>
        <v>0</v>
      </c>
      <c r="CS109" s="44">
        <f t="shared" si="419"/>
        <v>20</v>
      </c>
      <c r="CT109" s="44">
        <f t="shared" si="419"/>
        <v>697524.79999999993</v>
      </c>
      <c r="CU109" s="79">
        <f t="shared" si="329"/>
        <v>20</v>
      </c>
    </row>
    <row r="110" spans="1:99" s="1" customFormat="1" ht="30" x14ac:dyDescent="0.25">
      <c r="A110" s="28"/>
      <c r="B110" s="28">
        <v>75</v>
      </c>
      <c r="C110" s="33" t="s">
        <v>220</v>
      </c>
      <c r="D110" s="34">
        <v>11480</v>
      </c>
      <c r="E110" s="35">
        <v>3.84</v>
      </c>
      <c r="F110" s="36">
        <v>1</v>
      </c>
      <c r="G110" s="34">
        <v>1.4</v>
      </c>
      <c r="H110" s="34">
        <v>1.68</v>
      </c>
      <c r="I110" s="34">
        <v>2.23</v>
      </c>
      <c r="J110" s="37">
        <v>2.57</v>
      </c>
      <c r="K110" s="38">
        <v>0</v>
      </c>
      <c r="L110" s="39">
        <f t="shared" si="378"/>
        <v>0</v>
      </c>
      <c r="M110" s="38">
        <v>0</v>
      </c>
      <c r="N110" s="39">
        <f t="shared" si="330"/>
        <v>0</v>
      </c>
      <c r="O110" s="38">
        <v>0</v>
      </c>
      <c r="P110" s="39">
        <f t="shared" si="379"/>
        <v>0</v>
      </c>
      <c r="Q110" s="40">
        <v>0</v>
      </c>
      <c r="R110" s="39">
        <f t="shared" si="380"/>
        <v>0</v>
      </c>
      <c r="S110" s="38">
        <v>0</v>
      </c>
      <c r="T110" s="39">
        <f t="shared" si="381"/>
        <v>0</v>
      </c>
      <c r="U110" s="38"/>
      <c r="V110" s="39">
        <f t="shared" si="382"/>
        <v>0</v>
      </c>
      <c r="W110" s="41"/>
      <c r="X110" s="39">
        <f t="shared" si="331"/>
        <v>0</v>
      </c>
      <c r="Y110" s="38">
        <v>0</v>
      </c>
      <c r="Z110" s="39">
        <f t="shared" si="383"/>
        <v>0</v>
      </c>
      <c r="AA110" s="38">
        <v>0</v>
      </c>
      <c r="AB110" s="39">
        <f t="shared" si="384"/>
        <v>0</v>
      </c>
      <c r="AC110" s="38"/>
      <c r="AD110" s="39">
        <f t="shared" si="385"/>
        <v>0</v>
      </c>
      <c r="AE110" s="38">
        <v>0</v>
      </c>
      <c r="AF110" s="39">
        <f t="shared" si="386"/>
        <v>0</v>
      </c>
      <c r="AG110" s="40">
        <v>0</v>
      </c>
      <c r="AH110" s="39">
        <f t="shared" si="387"/>
        <v>0</v>
      </c>
      <c r="AI110" s="41"/>
      <c r="AJ110" s="39">
        <f t="shared" si="388"/>
        <v>0</v>
      </c>
      <c r="AK110" s="38"/>
      <c r="AL110" s="39">
        <f t="shared" si="389"/>
        <v>0</v>
      </c>
      <c r="AM110" s="38">
        <v>0</v>
      </c>
      <c r="AN110" s="39">
        <f t="shared" si="390"/>
        <v>0</v>
      </c>
      <c r="AO110" s="38">
        <v>0</v>
      </c>
      <c r="AP110" s="39">
        <f t="shared" si="391"/>
        <v>0</v>
      </c>
      <c r="AQ110" s="38"/>
      <c r="AR110" s="39">
        <f t="shared" si="392"/>
        <v>0</v>
      </c>
      <c r="AS110" s="38"/>
      <c r="AT110" s="39">
        <f t="shared" si="393"/>
        <v>0</v>
      </c>
      <c r="AU110" s="38"/>
      <c r="AV110" s="39">
        <f t="shared" si="394"/>
        <v>0</v>
      </c>
      <c r="AW110" s="38">
        <v>0</v>
      </c>
      <c r="AX110" s="39">
        <f t="shared" si="395"/>
        <v>0</v>
      </c>
      <c r="AY110" s="38">
        <v>0</v>
      </c>
      <c r="AZ110" s="39">
        <f t="shared" si="396"/>
        <v>0</v>
      </c>
      <c r="BA110" s="38">
        <v>0</v>
      </c>
      <c r="BB110" s="39">
        <f t="shared" si="397"/>
        <v>0</v>
      </c>
      <c r="BC110" s="38">
        <v>0</v>
      </c>
      <c r="BD110" s="39">
        <f t="shared" si="398"/>
        <v>0</v>
      </c>
      <c r="BE110" s="38">
        <v>0</v>
      </c>
      <c r="BF110" s="39">
        <f t="shared" si="399"/>
        <v>0</v>
      </c>
      <c r="BG110" s="38"/>
      <c r="BH110" s="39">
        <f t="shared" si="400"/>
        <v>0</v>
      </c>
      <c r="BI110" s="38">
        <v>0</v>
      </c>
      <c r="BJ110" s="39">
        <f t="shared" si="401"/>
        <v>0</v>
      </c>
      <c r="BK110" s="38">
        <v>0</v>
      </c>
      <c r="BL110" s="39">
        <f t="shared" si="402"/>
        <v>0</v>
      </c>
      <c r="BM110" s="70">
        <v>0</v>
      </c>
      <c r="BN110" s="39">
        <f t="shared" si="403"/>
        <v>0</v>
      </c>
      <c r="BO110" s="38">
        <v>0</v>
      </c>
      <c r="BP110" s="39">
        <f t="shared" si="404"/>
        <v>0</v>
      </c>
      <c r="BQ110" s="40">
        <v>0</v>
      </c>
      <c r="BR110" s="39">
        <f t="shared" si="405"/>
        <v>0</v>
      </c>
      <c r="BS110" s="38">
        <v>0</v>
      </c>
      <c r="BT110" s="39">
        <f t="shared" si="406"/>
        <v>0</v>
      </c>
      <c r="BU110" s="38">
        <v>0</v>
      </c>
      <c r="BV110" s="39">
        <f t="shared" si="407"/>
        <v>0</v>
      </c>
      <c r="BW110" s="40"/>
      <c r="BX110" s="39">
        <f t="shared" si="408"/>
        <v>0</v>
      </c>
      <c r="BY110" s="38">
        <v>0</v>
      </c>
      <c r="BZ110" s="39">
        <f t="shared" si="409"/>
        <v>0</v>
      </c>
      <c r="CA110" s="38">
        <v>0</v>
      </c>
      <c r="CB110" s="39">
        <f t="shared" si="410"/>
        <v>0</v>
      </c>
      <c r="CC110" s="38">
        <v>0</v>
      </c>
      <c r="CD110" s="39">
        <f t="shared" si="411"/>
        <v>0</v>
      </c>
      <c r="CE110" s="38">
        <v>0</v>
      </c>
      <c r="CF110" s="39">
        <f t="shared" si="412"/>
        <v>0</v>
      </c>
      <c r="CG110" s="38"/>
      <c r="CH110" s="39">
        <f t="shared" si="413"/>
        <v>0</v>
      </c>
      <c r="CI110" s="40"/>
      <c r="CJ110" s="39">
        <f t="shared" si="414"/>
        <v>0</v>
      </c>
      <c r="CK110" s="38">
        <v>0</v>
      </c>
      <c r="CL110" s="39">
        <f t="shared" si="415"/>
        <v>0</v>
      </c>
      <c r="CM110" s="40">
        <v>0</v>
      </c>
      <c r="CN110" s="39">
        <f t="shared" si="416"/>
        <v>0</v>
      </c>
      <c r="CO110" s="38">
        <v>0</v>
      </c>
      <c r="CP110" s="39">
        <f t="shared" si="417"/>
        <v>0</v>
      </c>
      <c r="CQ110" s="39"/>
      <c r="CR110" s="39">
        <f t="shared" si="418"/>
        <v>0</v>
      </c>
      <c r="CS110" s="44">
        <f t="shared" si="419"/>
        <v>0</v>
      </c>
      <c r="CT110" s="44">
        <f t="shared" si="419"/>
        <v>0</v>
      </c>
      <c r="CU110" s="79">
        <f t="shared" si="329"/>
        <v>0</v>
      </c>
    </row>
    <row r="111" spans="1:99" s="1" customFormat="1" x14ac:dyDescent="0.25">
      <c r="A111" s="127">
        <v>22</v>
      </c>
      <c r="B111" s="127"/>
      <c r="C111" s="128" t="s">
        <v>221</v>
      </c>
      <c r="D111" s="136">
        <v>11480</v>
      </c>
      <c r="E111" s="140">
        <v>0.93</v>
      </c>
      <c r="F111" s="130">
        <v>1</v>
      </c>
      <c r="G111" s="136">
        <v>1.4</v>
      </c>
      <c r="H111" s="34">
        <v>1.68</v>
      </c>
      <c r="I111" s="34">
        <v>2.23</v>
      </c>
      <c r="J111" s="37">
        <v>2.57</v>
      </c>
      <c r="K111" s="90">
        <f>SUM(K112:K113)</f>
        <v>0</v>
      </c>
      <c r="L111" s="90">
        <f>SUM(L112:L113)</f>
        <v>0</v>
      </c>
      <c r="M111" s="90">
        <f t="shared" ref="M111:BX111" si="420">SUM(M112:M113)</f>
        <v>0</v>
      </c>
      <c r="N111" s="90">
        <f t="shared" si="420"/>
        <v>0</v>
      </c>
      <c r="O111" s="90">
        <f t="shared" si="420"/>
        <v>0</v>
      </c>
      <c r="P111" s="90">
        <f t="shared" si="420"/>
        <v>0</v>
      </c>
      <c r="Q111" s="91">
        <f t="shared" si="420"/>
        <v>0</v>
      </c>
      <c r="R111" s="90">
        <f t="shared" si="420"/>
        <v>0</v>
      </c>
      <c r="S111" s="90">
        <f t="shared" si="420"/>
        <v>0</v>
      </c>
      <c r="T111" s="90">
        <f t="shared" si="420"/>
        <v>0</v>
      </c>
      <c r="U111" s="90">
        <f t="shared" si="420"/>
        <v>0</v>
      </c>
      <c r="V111" s="90">
        <f t="shared" si="420"/>
        <v>0</v>
      </c>
      <c r="W111" s="90">
        <f t="shared" si="420"/>
        <v>0</v>
      </c>
      <c r="X111" s="90">
        <f t="shared" si="420"/>
        <v>0</v>
      </c>
      <c r="Y111" s="90">
        <f t="shared" si="420"/>
        <v>0</v>
      </c>
      <c r="Z111" s="90">
        <f t="shared" si="420"/>
        <v>0</v>
      </c>
      <c r="AA111" s="90">
        <f t="shared" si="420"/>
        <v>0</v>
      </c>
      <c r="AB111" s="90">
        <f t="shared" si="420"/>
        <v>0</v>
      </c>
      <c r="AC111" s="141">
        <f>SUM(AC112:AC113)</f>
        <v>0</v>
      </c>
      <c r="AD111" s="141">
        <f>SUM(AD112:AD113)</f>
        <v>0</v>
      </c>
      <c r="AE111" s="90">
        <f t="shared" si="420"/>
        <v>0</v>
      </c>
      <c r="AF111" s="90">
        <f t="shared" si="420"/>
        <v>0</v>
      </c>
      <c r="AG111" s="91">
        <f t="shared" si="420"/>
        <v>0</v>
      </c>
      <c r="AH111" s="90">
        <f t="shared" si="420"/>
        <v>0</v>
      </c>
      <c r="AI111" s="90">
        <f t="shared" si="420"/>
        <v>35</v>
      </c>
      <c r="AJ111" s="90">
        <f t="shared" si="420"/>
        <v>523465.04</v>
      </c>
      <c r="AK111" s="90">
        <f>SUM(AK112:AK113)</f>
        <v>0</v>
      </c>
      <c r="AL111" s="90">
        <f>SUM(AL112:AL113)</f>
        <v>0</v>
      </c>
      <c r="AM111" s="141">
        <f t="shared" si="420"/>
        <v>0</v>
      </c>
      <c r="AN111" s="141">
        <f t="shared" si="420"/>
        <v>0</v>
      </c>
      <c r="AO111" s="90">
        <f t="shared" si="420"/>
        <v>0</v>
      </c>
      <c r="AP111" s="90">
        <f t="shared" si="420"/>
        <v>0</v>
      </c>
      <c r="AQ111" s="90">
        <f t="shared" si="420"/>
        <v>40</v>
      </c>
      <c r="AR111" s="90">
        <f t="shared" si="420"/>
        <v>572163.19999999995</v>
      </c>
      <c r="AS111" s="90">
        <f t="shared" si="420"/>
        <v>0</v>
      </c>
      <c r="AT111" s="90">
        <f t="shared" si="420"/>
        <v>0</v>
      </c>
      <c r="AU111" s="90">
        <f t="shared" si="420"/>
        <v>0</v>
      </c>
      <c r="AV111" s="90">
        <f t="shared" si="420"/>
        <v>0</v>
      </c>
      <c r="AW111" s="90">
        <f t="shared" si="420"/>
        <v>5</v>
      </c>
      <c r="AX111" s="90">
        <f t="shared" si="420"/>
        <v>71520.399999999994</v>
      </c>
      <c r="AY111" s="90">
        <f t="shared" si="420"/>
        <v>19</v>
      </c>
      <c r="AZ111" s="90">
        <f t="shared" si="420"/>
        <v>271777.51999999996</v>
      </c>
      <c r="BA111" s="90">
        <f t="shared" si="420"/>
        <v>0</v>
      </c>
      <c r="BB111" s="90">
        <f t="shared" si="420"/>
        <v>0</v>
      </c>
      <c r="BC111" s="90">
        <f t="shared" si="420"/>
        <v>0</v>
      </c>
      <c r="BD111" s="90">
        <f t="shared" si="420"/>
        <v>0</v>
      </c>
      <c r="BE111" s="90">
        <f t="shared" si="420"/>
        <v>0</v>
      </c>
      <c r="BF111" s="90">
        <f t="shared" si="420"/>
        <v>0</v>
      </c>
      <c r="BG111" s="90">
        <f t="shared" si="420"/>
        <v>25</v>
      </c>
      <c r="BH111" s="90">
        <f t="shared" si="420"/>
        <v>357602</v>
      </c>
      <c r="BI111" s="90">
        <f t="shared" si="420"/>
        <v>0</v>
      </c>
      <c r="BJ111" s="90">
        <f t="shared" si="420"/>
        <v>0</v>
      </c>
      <c r="BK111" s="90">
        <f>SUM(BK112:BK113)</f>
        <v>0</v>
      </c>
      <c r="BL111" s="90">
        <f>SUM(BL112:BL113)</f>
        <v>0</v>
      </c>
      <c r="BM111" s="90">
        <f>SUM(BM112:BM113)</f>
        <v>0</v>
      </c>
      <c r="BN111" s="90">
        <f>SUM(BN112:BN113)</f>
        <v>0</v>
      </c>
      <c r="BO111" s="90">
        <f t="shared" si="420"/>
        <v>4</v>
      </c>
      <c r="BP111" s="90">
        <f t="shared" si="420"/>
        <v>68659.584000000003</v>
      </c>
      <c r="BQ111" s="91">
        <f t="shared" si="420"/>
        <v>20</v>
      </c>
      <c r="BR111" s="90">
        <f t="shared" si="420"/>
        <v>617164.79999999993</v>
      </c>
      <c r="BS111" s="90">
        <f t="shared" si="420"/>
        <v>20</v>
      </c>
      <c r="BT111" s="90">
        <f t="shared" si="420"/>
        <v>343297.92</v>
      </c>
      <c r="BU111" s="90">
        <f t="shared" si="420"/>
        <v>8</v>
      </c>
      <c r="BV111" s="90">
        <f t="shared" si="420"/>
        <v>137319.16800000001</v>
      </c>
      <c r="BW111" s="91">
        <f t="shared" si="420"/>
        <v>0</v>
      </c>
      <c r="BX111" s="90">
        <f t="shared" si="420"/>
        <v>0</v>
      </c>
      <c r="BY111" s="90">
        <f t="shared" ref="BY111:CT111" si="421">SUM(BY112:BY113)</f>
        <v>7</v>
      </c>
      <c r="BZ111" s="90">
        <f t="shared" si="421"/>
        <v>120154.27199999998</v>
      </c>
      <c r="CA111" s="90">
        <f t="shared" si="421"/>
        <v>0</v>
      </c>
      <c r="CB111" s="90">
        <f t="shared" si="421"/>
        <v>0</v>
      </c>
      <c r="CC111" s="90">
        <f t="shared" si="421"/>
        <v>7</v>
      </c>
      <c r="CD111" s="90">
        <f t="shared" si="421"/>
        <v>120154.27199999998</v>
      </c>
      <c r="CE111" s="90">
        <f t="shared" si="421"/>
        <v>4</v>
      </c>
      <c r="CF111" s="90">
        <f t="shared" si="421"/>
        <v>68659.584000000003</v>
      </c>
      <c r="CG111" s="90">
        <f t="shared" si="421"/>
        <v>0</v>
      </c>
      <c r="CH111" s="90">
        <f t="shared" si="421"/>
        <v>0</v>
      </c>
      <c r="CI111" s="91">
        <f t="shared" si="421"/>
        <v>5</v>
      </c>
      <c r="CJ111" s="90">
        <f t="shared" si="421"/>
        <v>85824.48</v>
      </c>
      <c r="CK111" s="90">
        <f t="shared" si="421"/>
        <v>0</v>
      </c>
      <c r="CL111" s="90">
        <f t="shared" si="421"/>
        <v>0</v>
      </c>
      <c r="CM111" s="91">
        <v>0</v>
      </c>
      <c r="CN111" s="90">
        <f t="shared" si="421"/>
        <v>0</v>
      </c>
      <c r="CO111" s="90">
        <f t="shared" si="421"/>
        <v>7</v>
      </c>
      <c r="CP111" s="90">
        <f t="shared" si="421"/>
        <v>183807.42799999999</v>
      </c>
      <c r="CQ111" s="90">
        <f t="shared" si="421"/>
        <v>0</v>
      </c>
      <c r="CR111" s="90">
        <f t="shared" si="421"/>
        <v>0</v>
      </c>
      <c r="CS111" s="90">
        <f t="shared" si="421"/>
        <v>206</v>
      </c>
      <c r="CT111" s="90">
        <f t="shared" si="421"/>
        <v>3541569.6679999996</v>
      </c>
      <c r="CU111" s="79"/>
    </row>
    <row r="112" spans="1:99" s="1" customFormat="1" ht="45" x14ac:dyDescent="0.25">
      <c r="A112" s="28"/>
      <c r="B112" s="28">
        <v>76</v>
      </c>
      <c r="C112" s="58" t="s">
        <v>222</v>
      </c>
      <c r="D112" s="34">
        <v>11480</v>
      </c>
      <c r="E112" s="35">
        <v>2.31</v>
      </c>
      <c r="F112" s="36">
        <v>1</v>
      </c>
      <c r="G112" s="34">
        <v>1.4</v>
      </c>
      <c r="H112" s="34">
        <v>1.68</v>
      </c>
      <c r="I112" s="34">
        <v>2.23</v>
      </c>
      <c r="J112" s="37">
        <v>2.57</v>
      </c>
      <c r="K112" s="38"/>
      <c r="L112" s="39">
        <f>SUM(K112*$D112*$E112*$F112*$G112*$L$8)</f>
        <v>0</v>
      </c>
      <c r="M112" s="38"/>
      <c r="N112" s="39">
        <f t="shared" si="330"/>
        <v>0</v>
      </c>
      <c r="O112" s="38"/>
      <c r="P112" s="39">
        <f>SUM(O112*$D112*$E112*$F112*$G112*$P$8)</f>
        <v>0</v>
      </c>
      <c r="Q112" s="40"/>
      <c r="R112" s="39">
        <f>SUM(Q112*$D112*$E112*$F112*$G112*$R$8)</f>
        <v>0</v>
      </c>
      <c r="S112" s="38"/>
      <c r="T112" s="39">
        <f>SUM(S112*$D112*$E112*$F112*$G112*$T$8)</f>
        <v>0</v>
      </c>
      <c r="U112" s="38"/>
      <c r="V112" s="39">
        <f>SUM(U112*$D112*$E112*$F112*$G112*$V$8)</f>
        <v>0</v>
      </c>
      <c r="W112" s="41"/>
      <c r="X112" s="39">
        <f t="shared" si="331"/>
        <v>0</v>
      </c>
      <c r="Y112" s="38"/>
      <c r="Z112" s="39">
        <f>SUM(Y112*$D112*$E112*$F112*$G112*$Z$8)</f>
        <v>0</v>
      </c>
      <c r="AA112" s="38"/>
      <c r="AB112" s="39">
        <f>SUM(AA112*$D112*$E112*$F112*$G112*$AB$8)</f>
        <v>0</v>
      </c>
      <c r="AC112" s="38"/>
      <c r="AD112" s="39">
        <f>SUM(AC112*$D112*$E112*$F112*$G112*$AD$8)</f>
        <v>0</v>
      </c>
      <c r="AE112" s="38"/>
      <c r="AF112" s="39">
        <f>AE112*$D112*$E112*$F112*$H112*$AF$8</f>
        <v>0</v>
      </c>
      <c r="AG112" s="40"/>
      <c r="AH112" s="39">
        <f>AG112*$D112*$E112*$F112*$H112*$AH$8</f>
        <v>0</v>
      </c>
      <c r="AI112" s="41">
        <v>1</v>
      </c>
      <c r="AJ112" s="39">
        <f>SUM(AI112*$D112*$E112*$F112*$G112*$AJ$8)</f>
        <v>37126.32</v>
      </c>
      <c r="AK112" s="38"/>
      <c r="AL112" s="39">
        <f>SUM(AK112*$D112*$E112*$F112*$G112*$AL$8)</f>
        <v>0</v>
      </c>
      <c r="AM112" s="38"/>
      <c r="AN112" s="39">
        <f>SUM(AM112*$D112*$E112*$F112*$G112*$AN$8)</f>
        <v>0</v>
      </c>
      <c r="AO112" s="38"/>
      <c r="AP112" s="39">
        <f>SUM(AO112*$D112*$E112*$F112*$G112*$AP$8)</f>
        <v>0</v>
      </c>
      <c r="AQ112" s="38"/>
      <c r="AR112" s="39">
        <f>SUM(AQ112*$D112*$E112*$F112*$G112*$AR$8)</f>
        <v>0</v>
      </c>
      <c r="AS112" s="38"/>
      <c r="AT112" s="39">
        <f>SUM(AS112*$D112*$E112*$F112*$G112*$AT$8)</f>
        <v>0</v>
      </c>
      <c r="AU112" s="38"/>
      <c r="AV112" s="39">
        <f>SUM(AU112*$D112*$E112*$F112*$G112*$AV$8)</f>
        <v>0</v>
      </c>
      <c r="AW112" s="38"/>
      <c r="AX112" s="39">
        <f>SUM(AW112*$D112*$E112*$F112*$G112*$AX$8)</f>
        <v>0</v>
      </c>
      <c r="AY112" s="38"/>
      <c r="AZ112" s="39">
        <f>SUM(AY112*$D112*$E112*$F112*$G112*$AZ$8)</f>
        <v>0</v>
      </c>
      <c r="BA112" s="38"/>
      <c r="BB112" s="39">
        <f>SUM(BA112*$D112*$E112*$F112*$G112*$BB$8)</f>
        <v>0</v>
      </c>
      <c r="BC112" s="38"/>
      <c r="BD112" s="39">
        <f>SUM(BC112*$D112*$E112*$F112*$G112*$BD$8)</f>
        <v>0</v>
      </c>
      <c r="BE112" s="38"/>
      <c r="BF112" s="39">
        <f>SUM(BE112*$D112*$E112*$F112*$G112*$BF$8)</f>
        <v>0</v>
      </c>
      <c r="BG112" s="38"/>
      <c r="BH112" s="39">
        <f>SUM(BG112*$D112*$E112*$F112*$G112*$BH$8)</f>
        <v>0</v>
      </c>
      <c r="BI112" s="38"/>
      <c r="BJ112" s="39">
        <f>BI112*$D112*$E112*$F112*$H112*$BJ$8</f>
        <v>0</v>
      </c>
      <c r="BK112" s="38"/>
      <c r="BL112" s="39">
        <f>BK112*$D112*$E112*$F112*$H112*$BL$8</f>
        <v>0</v>
      </c>
      <c r="BM112" s="70"/>
      <c r="BN112" s="39">
        <f>BM112*$D112*$E112*$F112*$H112*$BN$8</f>
        <v>0</v>
      </c>
      <c r="BO112" s="38"/>
      <c r="BP112" s="39">
        <f>BO112*$D112*$E112*$F112*$H112*$BP$8</f>
        <v>0</v>
      </c>
      <c r="BQ112" s="42">
        <v>10</v>
      </c>
      <c r="BR112" s="39">
        <f>BQ112*$D112*$E112*$F112*$H112*$BR$8</f>
        <v>445515.83999999997</v>
      </c>
      <c r="BS112" s="38"/>
      <c r="BT112" s="39">
        <f>BS112*$D112*$E112*$F112*$H112*$BT$8</f>
        <v>0</v>
      </c>
      <c r="BU112" s="38"/>
      <c r="BV112" s="39">
        <f>BU112*$D112*$E112*$F112*$H112*$BV$8</f>
        <v>0</v>
      </c>
      <c r="BW112" s="40"/>
      <c r="BX112" s="39">
        <f>BW112*$D112*$E112*$F112*$H112*$BX$8</f>
        <v>0</v>
      </c>
      <c r="BY112" s="43"/>
      <c r="BZ112" s="39">
        <f>BY112*$D112*$E112*$F112*$H112*$BZ$8</f>
        <v>0</v>
      </c>
      <c r="CA112" s="38"/>
      <c r="CB112" s="39">
        <f>CA112*$D112*$E112*$F112*$H112*$CB$8</f>
        <v>0</v>
      </c>
      <c r="CC112" s="38"/>
      <c r="CD112" s="39">
        <f>CC112*$D112*$E112*$F112*$H112*$CD$8</f>
        <v>0</v>
      </c>
      <c r="CE112" s="38"/>
      <c r="CF112" s="39">
        <f>CE112*$D112*$E112*$F112*$H112*$CF$8</f>
        <v>0</v>
      </c>
      <c r="CG112" s="38"/>
      <c r="CH112" s="39">
        <f>CG112*$D112*$E112*$F112*$H112*$CH$8</f>
        <v>0</v>
      </c>
      <c r="CI112" s="40"/>
      <c r="CJ112" s="39">
        <f>CI112*$D112*$E112*$F112*$H112*$CJ$8</f>
        <v>0</v>
      </c>
      <c r="CK112" s="38"/>
      <c r="CL112" s="39">
        <f>CK112*$D112*$E112*$F112*$H112*$CL$8</f>
        <v>0</v>
      </c>
      <c r="CM112" s="40"/>
      <c r="CN112" s="39">
        <f>CM112*$D112*$E112*$F112*$I112*$CN$8</f>
        <v>0</v>
      </c>
      <c r="CO112" s="38"/>
      <c r="CP112" s="39">
        <f>CO112*$D112*$E112*$F112*$J112*$CP$8</f>
        <v>0</v>
      </c>
      <c r="CQ112" s="39"/>
      <c r="CR112" s="39">
        <f>CQ112*D112*E112*F112</f>
        <v>0</v>
      </c>
      <c r="CS112" s="44">
        <f>SUM(M112+K112+W112+O112+Q112+Y112+U112+S112+AA112+AE112+AC112+AG112+AI112+AM112+BI112+BO112+AK112+AW112+AY112+CA112+CC112+BY112+CE112+CG112+BS112+BU112+AO112+AQ112+AS112+AU112+BK112+BM112+BQ112+BA112+BC112+BE112+BG112+BW112+CI112+CK112+CM112+CO112+CQ112)</f>
        <v>11</v>
      </c>
      <c r="CT112" s="44">
        <f>SUM(N112+L112+X112+P112+R112+Z112+V112+T112+AB112+AF112+AD112+AH112+AJ112+AN112+BJ112+BP112+AL112+AX112+AZ112+CB112+CD112+BZ112+CF112+CH112+BT112+BV112+AP112+AR112+AT112+AV112+BL112+BN112+BR112+BB112+BD112+BF112+BH112+BX112+CJ112+CL112+CN112+CP112+CR112)</f>
        <v>482642.16</v>
      </c>
      <c r="CU112" s="79">
        <f t="shared" si="329"/>
        <v>11</v>
      </c>
    </row>
    <row r="113" spans="1:99" s="6" customFormat="1" x14ac:dyDescent="0.25">
      <c r="A113" s="66"/>
      <c r="B113" s="66">
        <v>77</v>
      </c>
      <c r="C113" s="58" t="s">
        <v>223</v>
      </c>
      <c r="D113" s="34">
        <v>11480</v>
      </c>
      <c r="E113" s="62">
        <v>0.89</v>
      </c>
      <c r="F113" s="67">
        <v>1</v>
      </c>
      <c r="G113" s="34">
        <v>1.4</v>
      </c>
      <c r="H113" s="34">
        <v>1.68</v>
      </c>
      <c r="I113" s="34">
        <v>2.23</v>
      </c>
      <c r="J113" s="37">
        <v>2.57</v>
      </c>
      <c r="K113" s="38"/>
      <c r="L113" s="39">
        <f>SUM(K113*$D113*$E113*$F113*$G113*$L$8)</f>
        <v>0</v>
      </c>
      <c r="M113" s="38"/>
      <c r="N113" s="39">
        <f t="shared" si="330"/>
        <v>0</v>
      </c>
      <c r="O113" s="38"/>
      <c r="P113" s="39">
        <f>SUM(O113*$D113*$E113*$F113*$G113*$P$8)</f>
        <v>0</v>
      </c>
      <c r="Q113" s="40"/>
      <c r="R113" s="39">
        <f>SUM(Q113*$D113*$E113*$F113*$G113*$R$8)</f>
        <v>0</v>
      </c>
      <c r="S113" s="38"/>
      <c r="T113" s="39">
        <f>SUM(S113*$D113*$E113*$F113*$G113*$T$8)</f>
        <v>0</v>
      </c>
      <c r="U113" s="38"/>
      <c r="V113" s="39">
        <f>SUM(U113*$D113*$E113*$F113*$G113*$V$8)</f>
        <v>0</v>
      </c>
      <c r="W113" s="41"/>
      <c r="X113" s="39">
        <f t="shared" si="331"/>
        <v>0</v>
      </c>
      <c r="Y113" s="38"/>
      <c r="Z113" s="39">
        <f>SUM(Y113*$D113*$E113*$F113*$G113*$Z$8)</f>
        <v>0</v>
      </c>
      <c r="AA113" s="38"/>
      <c r="AB113" s="39">
        <f>SUM(AA113*$D113*$E113*$F113*$G113*$AB$8)</f>
        <v>0</v>
      </c>
      <c r="AC113" s="38"/>
      <c r="AD113" s="39">
        <f>SUM(AC113*$D113*$E113*$F113*$G113*$AD$8)</f>
        <v>0</v>
      </c>
      <c r="AE113" s="38"/>
      <c r="AF113" s="39">
        <f>AE113*$D113*$E113*$F113*$H113*$AF$8</f>
        <v>0</v>
      </c>
      <c r="AG113" s="40"/>
      <c r="AH113" s="39">
        <f>AG113*$D113*$E113*$F113*$H113*$AH$8</f>
        <v>0</v>
      </c>
      <c r="AI113" s="41">
        <v>34</v>
      </c>
      <c r="AJ113" s="39">
        <f>SUM(AI113*$D113*$E113*$F113*$G113*$AJ$8)</f>
        <v>486338.72</v>
      </c>
      <c r="AK113" s="38"/>
      <c r="AL113" s="39">
        <f>SUM(AK113*$D113*$E113*$F113*$G113*$AL$8)</f>
        <v>0</v>
      </c>
      <c r="AM113" s="38"/>
      <c r="AN113" s="39">
        <f>SUM(AM113*$D113*$E113*$F113*$G113*$AN$8)</f>
        <v>0</v>
      </c>
      <c r="AO113" s="38"/>
      <c r="AP113" s="39">
        <f>SUM(AO113*$D113*$E113*$F113*$G113*$AP$8)</f>
        <v>0</v>
      </c>
      <c r="AQ113" s="38">
        <v>40</v>
      </c>
      <c r="AR113" s="39">
        <f>SUM(AQ113*$D113*$E113*$F113*$G113*$AR$8)</f>
        <v>572163.19999999995</v>
      </c>
      <c r="AS113" s="38"/>
      <c r="AT113" s="39">
        <f>SUM(AS113*$D113*$E113*$F113*$G113*$AT$8)</f>
        <v>0</v>
      </c>
      <c r="AU113" s="38"/>
      <c r="AV113" s="39">
        <f>SUM(AU113*$D113*$E113*$F113*$G113*$AV$8)</f>
        <v>0</v>
      </c>
      <c r="AW113" s="38">
        <v>5</v>
      </c>
      <c r="AX113" s="39">
        <f>SUM(AW113*$D113*$E113*$F113*$G113*$AX$8)</f>
        <v>71520.399999999994</v>
      </c>
      <c r="AY113" s="38">
        <v>19</v>
      </c>
      <c r="AZ113" s="39">
        <f>SUM(AY113*$D113*$E113*$F113*$G113*$AZ$8)</f>
        <v>271777.51999999996</v>
      </c>
      <c r="BA113" s="38"/>
      <c r="BB113" s="39">
        <f>SUM(BA113*$D113*$E113*$F113*$G113*$BB$8)</f>
        <v>0</v>
      </c>
      <c r="BC113" s="38"/>
      <c r="BD113" s="39">
        <f>SUM(BC113*$D113*$E113*$F113*$G113*$BD$8)</f>
        <v>0</v>
      </c>
      <c r="BE113" s="38"/>
      <c r="BF113" s="39">
        <f>SUM(BE113*$D113*$E113*$F113*$G113*$BF$8)</f>
        <v>0</v>
      </c>
      <c r="BG113" s="38">
        <v>25</v>
      </c>
      <c r="BH113" s="39">
        <f>SUM(BG113*$D113*$E113*$F113*$G113*$BH$8)</f>
        <v>357602</v>
      </c>
      <c r="BI113" s="38"/>
      <c r="BJ113" s="39">
        <f>BI113*$D113*$E113*$F113*$H113*$BJ$8</f>
        <v>0</v>
      </c>
      <c r="BK113" s="38"/>
      <c r="BL113" s="39">
        <f>BK113*$D113*$E113*$F113*$H113*$BL$8</f>
        <v>0</v>
      </c>
      <c r="BM113" s="70"/>
      <c r="BN113" s="39">
        <f>BM113*$D113*$E113*$F113*$H113*$BN$8</f>
        <v>0</v>
      </c>
      <c r="BO113" s="43">
        <v>4</v>
      </c>
      <c r="BP113" s="39">
        <f>BO113*$D113*$E113*$F113*$H113*$BP$8</f>
        <v>68659.584000000003</v>
      </c>
      <c r="BQ113" s="42">
        <v>10</v>
      </c>
      <c r="BR113" s="39">
        <f>BQ113*$D113*$E113*$F113*$H113*$BR$8</f>
        <v>171648.96</v>
      </c>
      <c r="BS113" s="43">
        <v>20</v>
      </c>
      <c r="BT113" s="39">
        <f>BS113*$D113*$E113*$F113*$H113*$BT$8</f>
        <v>343297.92</v>
      </c>
      <c r="BU113" s="38">
        <v>8</v>
      </c>
      <c r="BV113" s="39">
        <f>BU113*$D113*$E113*$F113*$H113*$BV$8</f>
        <v>137319.16800000001</v>
      </c>
      <c r="BW113" s="40"/>
      <c r="BX113" s="39">
        <f>BW113*$D113*$E113*$F113*$H113*$BX$8</f>
        <v>0</v>
      </c>
      <c r="BY113" s="43">
        <v>7</v>
      </c>
      <c r="BZ113" s="39">
        <f>BY113*$D113*$E113*$F113*$H113*$BZ$8</f>
        <v>120154.27199999998</v>
      </c>
      <c r="CA113" s="38"/>
      <c r="CB113" s="39">
        <f>CA113*$D113*$E113*$F113*$H113*$CB$8</f>
        <v>0</v>
      </c>
      <c r="CC113" s="38">
        <v>7</v>
      </c>
      <c r="CD113" s="39">
        <f>CC113*$D113*$E113*$F113*$H113*$CD$8</f>
        <v>120154.27199999998</v>
      </c>
      <c r="CE113" s="38">
        <v>4</v>
      </c>
      <c r="CF113" s="39">
        <f>CE113*$D113*$E113*$F113*$H113*$CF$8</f>
        <v>68659.584000000003</v>
      </c>
      <c r="CG113" s="38"/>
      <c r="CH113" s="39">
        <f>CG113*$D113*$E113*$F113*$H113*$CH$8</f>
        <v>0</v>
      </c>
      <c r="CI113" s="40">
        <v>5</v>
      </c>
      <c r="CJ113" s="39">
        <f>CI113*$D113*$E113*$F113*$H113*$CJ$8</f>
        <v>85824.48</v>
      </c>
      <c r="CK113" s="38"/>
      <c r="CL113" s="39">
        <f>CK113*$D113*$E113*$F113*$H113*$CL$8</f>
        <v>0</v>
      </c>
      <c r="CM113" s="42"/>
      <c r="CN113" s="39">
        <f>CM113*$D113*$E113*$F113*$I113*$CN$8</f>
        <v>0</v>
      </c>
      <c r="CO113" s="43">
        <v>7</v>
      </c>
      <c r="CP113" s="39">
        <f>CO113*$D113*$E113*$F113*$J113*$CP$8</f>
        <v>183807.42799999999</v>
      </c>
      <c r="CQ113" s="39"/>
      <c r="CR113" s="39">
        <f>CQ113*D113*E113*F113</f>
        <v>0</v>
      </c>
      <c r="CS113" s="44">
        <f>SUM(M113+K113+W113+O113+Q113+Y113+U113+S113+AA113+AE113+AC113+AG113+AI113+AM113+BI113+BO113+AK113+AW113+AY113+CA113+CC113+BY113+CE113+CG113+BS113+BU113+AO113+AQ113+AS113+AU113+BK113+BM113+BQ113+BA113+BC113+BE113+BG113+BW113+CI113+CK113+CM113+CO113+CQ113)</f>
        <v>195</v>
      </c>
      <c r="CT113" s="44">
        <f>SUM(N113+L113+X113+P113+R113+Z113+V113+T113+AB113+AF113+AD113+AH113+AJ113+AN113+BJ113+BP113+AL113+AX113+AZ113+CB113+CD113+BZ113+CF113+CH113+BT113+BV113+AP113+AR113+AT113+AV113+BL113+BN113+BR113+BB113+BD113+BF113+BH113+BX113+CJ113+CL113+CN113+CP113+CR113)</f>
        <v>3058927.5079999994</v>
      </c>
      <c r="CU113" s="79">
        <f t="shared" si="329"/>
        <v>195</v>
      </c>
    </row>
    <row r="114" spans="1:99" s="1" customFormat="1" x14ac:dyDescent="0.25">
      <c r="A114" s="127">
        <v>23</v>
      </c>
      <c r="B114" s="127"/>
      <c r="C114" s="128" t="s">
        <v>224</v>
      </c>
      <c r="D114" s="136">
        <v>11480</v>
      </c>
      <c r="E114" s="140">
        <v>0.9</v>
      </c>
      <c r="F114" s="130">
        <v>1</v>
      </c>
      <c r="G114" s="136">
        <v>1.4</v>
      </c>
      <c r="H114" s="34">
        <v>1.68</v>
      </c>
      <c r="I114" s="34">
        <v>2.23</v>
      </c>
      <c r="J114" s="37">
        <v>2.57</v>
      </c>
      <c r="K114" s="90">
        <f>K115</f>
        <v>0</v>
      </c>
      <c r="L114" s="90">
        <f>L115</f>
        <v>0</v>
      </c>
      <c r="M114" s="90">
        <f>M115</f>
        <v>0</v>
      </c>
      <c r="N114" s="90">
        <f t="shared" ref="N114:CH114" si="422">N115</f>
        <v>0</v>
      </c>
      <c r="O114" s="90">
        <f t="shared" si="422"/>
        <v>0</v>
      </c>
      <c r="P114" s="90">
        <f t="shared" si="422"/>
        <v>0</v>
      </c>
      <c r="Q114" s="91">
        <f t="shared" si="422"/>
        <v>0</v>
      </c>
      <c r="R114" s="90">
        <f t="shared" si="422"/>
        <v>0</v>
      </c>
      <c r="S114" s="90">
        <f t="shared" si="422"/>
        <v>0</v>
      </c>
      <c r="T114" s="90">
        <f t="shared" si="422"/>
        <v>0</v>
      </c>
      <c r="U114" s="90">
        <f t="shared" si="422"/>
        <v>0</v>
      </c>
      <c r="V114" s="90">
        <f t="shared" si="422"/>
        <v>0</v>
      </c>
      <c r="W114" s="90">
        <f t="shared" si="422"/>
        <v>0</v>
      </c>
      <c r="X114" s="90">
        <f t="shared" si="422"/>
        <v>0</v>
      </c>
      <c r="Y114" s="90">
        <f t="shared" si="422"/>
        <v>0</v>
      </c>
      <c r="Z114" s="90">
        <f t="shared" si="422"/>
        <v>0</v>
      </c>
      <c r="AA114" s="90">
        <f t="shared" si="422"/>
        <v>0</v>
      </c>
      <c r="AB114" s="90">
        <f t="shared" si="422"/>
        <v>0</v>
      </c>
      <c r="AC114" s="141">
        <f>AC115</f>
        <v>31</v>
      </c>
      <c r="AD114" s="141">
        <f>AD115</f>
        <v>448408.8</v>
      </c>
      <c r="AE114" s="90">
        <f t="shared" si="422"/>
        <v>0</v>
      </c>
      <c r="AF114" s="90">
        <f t="shared" si="422"/>
        <v>0</v>
      </c>
      <c r="AG114" s="91">
        <f t="shared" si="422"/>
        <v>28</v>
      </c>
      <c r="AH114" s="90">
        <f t="shared" si="422"/>
        <v>486017.27999999997</v>
      </c>
      <c r="AI114" s="90">
        <f t="shared" si="422"/>
        <v>1</v>
      </c>
      <c r="AJ114" s="90">
        <f t="shared" si="422"/>
        <v>14464.8</v>
      </c>
      <c r="AK114" s="90">
        <f>AK115</f>
        <v>0</v>
      </c>
      <c r="AL114" s="90">
        <f>AL115</f>
        <v>0</v>
      </c>
      <c r="AM114" s="141">
        <f t="shared" si="422"/>
        <v>0</v>
      </c>
      <c r="AN114" s="141">
        <f t="shared" si="422"/>
        <v>0</v>
      </c>
      <c r="AO114" s="90">
        <f t="shared" si="422"/>
        <v>260</v>
      </c>
      <c r="AP114" s="90">
        <f t="shared" si="422"/>
        <v>3760847.9999999995</v>
      </c>
      <c r="AQ114" s="90">
        <f t="shared" si="422"/>
        <v>61</v>
      </c>
      <c r="AR114" s="90">
        <f t="shared" si="422"/>
        <v>882352.79999999993</v>
      </c>
      <c r="AS114" s="90">
        <f t="shared" si="422"/>
        <v>0</v>
      </c>
      <c r="AT114" s="90">
        <f t="shared" si="422"/>
        <v>0</v>
      </c>
      <c r="AU114" s="90">
        <f t="shared" si="422"/>
        <v>0</v>
      </c>
      <c r="AV114" s="90">
        <f t="shared" si="422"/>
        <v>0</v>
      </c>
      <c r="AW114" s="90">
        <f t="shared" si="422"/>
        <v>39</v>
      </c>
      <c r="AX114" s="90">
        <f t="shared" si="422"/>
        <v>564127.19999999995</v>
      </c>
      <c r="AY114" s="90">
        <f t="shared" si="422"/>
        <v>80</v>
      </c>
      <c r="AZ114" s="90">
        <f t="shared" si="422"/>
        <v>1157184</v>
      </c>
      <c r="BA114" s="90">
        <f t="shared" si="422"/>
        <v>4</v>
      </c>
      <c r="BB114" s="90">
        <f t="shared" si="422"/>
        <v>57859.199999999997</v>
      </c>
      <c r="BC114" s="90">
        <f t="shared" si="422"/>
        <v>0</v>
      </c>
      <c r="BD114" s="90">
        <f t="shared" si="422"/>
        <v>0</v>
      </c>
      <c r="BE114" s="90">
        <f t="shared" si="422"/>
        <v>0</v>
      </c>
      <c r="BF114" s="90">
        <f t="shared" si="422"/>
        <v>0</v>
      </c>
      <c r="BG114" s="90">
        <f t="shared" si="422"/>
        <v>308</v>
      </c>
      <c r="BH114" s="90">
        <f t="shared" si="422"/>
        <v>4455158.3999999994</v>
      </c>
      <c r="BI114" s="90">
        <f t="shared" si="422"/>
        <v>0</v>
      </c>
      <c r="BJ114" s="90">
        <f t="shared" si="422"/>
        <v>0</v>
      </c>
      <c r="BK114" s="90">
        <f>BK115</f>
        <v>0</v>
      </c>
      <c r="BL114" s="90">
        <f>BL115</f>
        <v>0</v>
      </c>
      <c r="BM114" s="90">
        <f>BM115</f>
        <v>0</v>
      </c>
      <c r="BN114" s="90">
        <f>BN115</f>
        <v>0</v>
      </c>
      <c r="BO114" s="90">
        <f t="shared" si="422"/>
        <v>7</v>
      </c>
      <c r="BP114" s="90">
        <f t="shared" si="422"/>
        <v>121504.31999999999</v>
      </c>
      <c r="BQ114" s="91">
        <f t="shared" si="422"/>
        <v>54</v>
      </c>
      <c r="BR114" s="90">
        <f t="shared" si="422"/>
        <v>937319.03999999992</v>
      </c>
      <c r="BS114" s="90">
        <f t="shared" si="422"/>
        <v>70</v>
      </c>
      <c r="BT114" s="90">
        <f t="shared" si="422"/>
        <v>1215043.2</v>
      </c>
      <c r="BU114" s="90">
        <f t="shared" si="422"/>
        <v>200</v>
      </c>
      <c r="BV114" s="90">
        <f t="shared" si="422"/>
        <v>3471552</v>
      </c>
      <c r="BW114" s="91">
        <f t="shared" si="422"/>
        <v>0</v>
      </c>
      <c r="BX114" s="90">
        <f t="shared" si="422"/>
        <v>0</v>
      </c>
      <c r="BY114" s="90">
        <f t="shared" si="422"/>
        <v>27</v>
      </c>
      <c r="BZ114" s="90">
        <f t="shared" si="422"/>
        <v>468659.51999999996</v>
      </c>
      <c r="CA114" s="90">
        <f t="shared" si="422"/>
        <v>0</v>
      </c>
      <c r="CB114" s="90">
        <f t="shared" si="422"/>
        <v>0</v>
      </c>
      <c r="CC114" s="90">
        <f t="shared" si="422"/>
        <v>30</v>
      </c>
      <c r="CD114" s="90">
        <f t="shared" si="422"/>
        <v>520732.8</v>
      </c>
      <c r="CE114" s="90">
        <f t="shared" si="422"/>
        <v>30</v>
      </c>
      <c r="CF114" s="90">
        <f t="shared" si="422"/>
        <v>520732.8</v>
      </c>
      <c r="CG114" s="90">
        <f t="shared" si="422"/>
        <v>0</v>
      </c>
      <c r="CH114" s="90">
        <f t="shared" si="422"/>
        <v>0</v>
      </c>
      <c r="CI114" s="91">
        <f t="shared" ref="CI114:CT114" si="423">CI115</f>
        <v>20</v>
      </c>
      <c r="CJ114" s="90">
        <f t="shared" si="423"/>
        <v>347155.20000000001</v>
      </c>
      <c r="CK114" s="90">
        <f t="shared" si="423"/>
        <v>12</v>
      </c>
      <c r="CL114" s="90">
        <f t="shared" si="423"/>
        <v>208293.12</v>
      </c>
      <c r="CM114" s="91">
        <v>35</v>
      </c>
      <c r="CN114" s="90">
        <f t="shared" si="423"/>
        <v>806412.6</v>
      </c>
      <c r="CO114" s="90">
        <f t="shared" si="423"/>
        <v>10</v>
      </c>
      <c r="CP114" s="90">
        <f t="shared" si="423"/>
        <v>265532.39999999997</v>
      </c>
      <c r="CQ114" s="90">
        <f t="shared" si="423"/>
        <v>0</v>
      </c>
      <c r="CR114" s="90">
        <f t="shared" si="423"/>
        <v>0</v>
      </c>
      <c r="CS114" s="90">
        <f t="shared" si="423"/>
        <v>1307</v>
      </c>
      <c r="CT114" s="90">
        <f t="shared" si="423"/>
        <v>20709357.479999997</v>
      </c>
      <c r="CU114" s="79"/>
    </row>
    <row r="115" spans="1:99" s="1" customFormat="1" x14ac:dyDescent="0.25">
      <c r="A115" s="28"/>
      <c r="B115" s="28">
        <v>78</v>
      </c>
      <c r="C115" s="33" t="s">
        <v>225</v>
      </c>
      <c r="D115" s="34">
        <v>11480</v>
      </c>
      <c r="E115" s="35">
        <v>0.9</v>
      </c>
      <c r="F115" s="36">
        <v>1</v>
      </c>
      <c r="G115" s="34">
        <v>1.4</v>
      </c>
      <c r="H115" s="34">
        <v>1.68</v>
      </c>
      <c r="I115" s="34">
        <v>2.23</v>
      </c>
      <c r="J115" s="37">
        <v>2.57</v>
      </c>
      <c r="K115" s="38"/>
      <c r="L115" s="39">
        <f>SUM(K115*$D115*$E115*$F115*$G115*$L$8)</f>
        <v>0</v>
      </c>
      <c r="M115" s="38"/>
      <c r="N115" s="39">
        <f t="shared" si="330"/>
        <v>0</v>
      </c>
      <c r="O115" s="38"/>
      <c r="P115" s="39">
        <f>SUM(O115*$D115*$E115*$F115*$G115*$P$8)</f>
        <v>0</v>
      </c>
      <c r="Q115" s="40"/>
      <c r="R115" s="39">
        <f>SUM(Q115*$D115*$E115*$F115*$G115*$R$8)</f>
        <v>0</v>
      </c>
      <c r="S115" s="38"/>
      <c r="T115" s="39">
        <f>SUM(S115*$D115*$E115*$F115*$G115*$T$8)</f>
        <v>0</v>
      </c>
      <c r="U115" s="38"/>
      <c r="V115" s="39">
        <f>SUM(U115*$D115*$E115*$F115*$G115*$V$8)</f>
        <v>0</v>
      </c>
      <c r="W115" s="41"/>
      <c r="X115" s="39">
        <f t="shared" si="331"/>
        <v>0</v>
      </c>
      <c r="Y115" s="38"/>
      <c r="Z115" s="39">
        <f>SUM(Y115*$D115*$E115*$F115*$G115*$Z$8)</f>
        <v>0</v>
      </c>
      <c r="AA115" s="38"/>
      <c r="AB115" s="39">
        <f>SUM(AA115*$D115*$E115*$F115*$G115*$AB$8)</f>
        <v>0</v>
      </c>
      <c r="AC115" s="38">
        <v>31</v>
      </c>
      <c r="AD115" s="39">
        <f>SUM(AC115*$D115*$E115*$F115*$G115*$AD$8)</f>
        <v>448408.8</v>
      </c>
      <c r="AE115" s="38"/>
      <c r="AF115" s="39">
        <f>AE115*$D115*$E115*$F115*$H115*$AF$8</f>
        <v>0</v>
      </c>
      <c r="AG115" s="42">
        <v>28</v>
      </c>
      <c r="AH115" s="39">
        <f>AG115*$D115*$E115*$F115*$H115*$AH$8</f>
        <v>486017.27999999997</v>
      </c>
      <c r="AI115" s="41">
        <v>1</v>
      </c>
      <c r="AJ115" s="39">
        <f>SUM(AI115*$D115*$E115*$F115*$G115*$AJ$8)</f>
        <v>14464.8</v>
      </c>
      <c r="AK115" s="38"/>
      <c r="AL115" s="39">
        <f>SUM(AK115*$D115*$E115*$F115*$G115*$AL$8)</f>
        <v>0</v>
      </c>
      <c r="AM115" s="38"/>
      <c r="AN115" s="39">
        <f>SUM(AM115*$D115*$E115*$F115*$G115*$AN$8)</f>
        <v>0</v>
      </c>
      <c r="AO115" s="38">
        <v>260</v>
      </c>
      <c r="AP115" s="39">
        <f>SUM(AO115*$D115*$E115*$F115*$G115*$AP$8)</f>
        <v>3760847.9999999995</v>
      </c>
      <c r="AQ115" s="38">
        <v>61</v>
      </c>
      <c r="AR115" s="39">
        <f>SUM(AQ115*$D115*$E115*$F115*$G115*$AR$8)</f>
        <v>882352.79999999993</v>
      </c>
      <c r="AS115" s="38"/>
      <c r="AT115" s="39">
        <f>SUM(AS115*$D115*$E115*$F115*$G115*$AT$8)</f>
        <v>0</v>
      </c>
      <c r="AU115" s="38"/>
      <c r="AV115" s="39">
        <f>SUM(AU115*$D115*$E115*$F115*$G115*$AV$8)</f>
        <v>0</v>
      </c>
      <c r="AW115" s="38">
        <v>39</v>
      </c>
      <c r="AX115" s="39">
        <f>SUM(AW115*$D115*$E115*$F115*$G115*$AX$8)</f>
        <v>564127.19999999995</v>
      </c>
      <c r="AY115" s="38">
        <v>80</v>
      </c>
      <c r="AZ115" s="39">
        <f>SUM(AY115*$D115*$E115*$F115*$G115*$AZ$8)</f>
        <v>1157184</v>
      </c>
      <c r="BA115" s="38">
        <v>4</v>
      </c>
      <c r="BB115" s="39">
        <f>SUM(BA115*$D115*$E115*$F115*$G115*$BB$8)</f>
        <v>57859.199999999997</v>
      </c>
      <c r="BC115" s="38"/>
      <c r="BD115" s="39">
        <f>SUM(BC115*$D115*$E115*$F115*$G115*$BD$8)</f>
        <v>0</v>
      </c>
      <c r="BE115" s="38"/>
      <c r="BF115" s="39">
        <f>SUM(BE115*$D115*$E115*$F115*$G115*$BF$8)</f>
        <v>0</v>
      </c>
      <c r="BG115" s="38">
        <v>308</v>
      </c>
      <c r="BH115" s="39">
        <f>SUM(BG115*$D115*$E115*$F115*$G115*$BH$8)</f>
        <v>4455158.3999999994</v>
      </c>
      <c r="BI115" s="38"/>
      <c r="BJ115" s="39">
        <f>BI115*$D115*$E115*$F115*$H115*$BJ$8</f>
        <v>0</v>
      </c>
      <c r="BK115" s="38"/>
      <c r="BL115" s="39">
        <f>BK115*$D115*$E115*$F115*$H115*$BL$8</f>
        <v>0</v>
      </c>
      <c r="BM115" s="70"/>
      <c r="BN115" s="39">
        <f>BM115*$D115*$E115*$F115*$H115*$BN$8</f>
        <v>0</v>
      </c>
      <c r="BO115" s="43">
        <v>7</v>
      </c>
      <c r="BP115" s="39">
        <f>BO115*$D115*$E115*$F115*$H115*$BP$8</f>
        <v>121504.31999999999</v>
      </c>
      <c r="BQ115" s="42">
        <v>54</v>
      </c>
      <c r="BR115" s="39">
        <f>BQ115*$D115*$E115*$F115*$H115*$BR$8</f>
        <v>937319.03999999992</v>
      </c>
      <c r="BS115" s="43">
        <v>70</v>
      </c>
      <c r="BT115" s="39">
        <f>BS115*$D115*$E115*$F115*$H115*$BT$8</f>
        <v>1215043.2</v>
      </c>
      <c r="BU115" s="38">
        <v>200</v>
      </c>
      <c r="BV115" s="39">
        <f>BU115*$D115*$E115*$F115*$H115*$BV$8</f>
        <v>3471552</v>
      </c>
      <c r="BW115" s="42"/>
      <c r="BX115" s="39">
        <f>BW115*$D115*$E115*$F115*$H115*$BX$8</f>
        <v>0</v>
      </c>
      <c r="BY115" s="43">
        <v>27</v>
      </c>
      <c r="BZ115" s="39">
        <f>BY115*$D115*$E115*$F115*$H115*$BZ$8</f>
        <v>468659.51999999996</v>
      </c>
      <c r="CA115" s="38"/>
      <c r="CB115" s="39">
        <f>CA115*$D115*$E115*$F115*$H115*$CB$8</f>
        <v>0</v>
      </c>
      <c r="CC115" s="38">
        <v>30</v>
      </c>
      <c r="CD115" s="39">
        <f>CC115*$D115*$E115*$F115*$H115*$CD$8</f>
        <v>520732.8</v>
      </c>
      <c r="CE115" s="43">
        <v>30</v>
      </c>
      <c r="CF115" s="39">
        <f>CE115*$D115*$E115*$F115*$H115*$CF$8</f>
        <v>520732.8</v>
      </c>
      <c r="CG115" s="43"/>
      <c r="CH115" s="39">
        <f>CG115*$D115*$E115*$F115*$H115*$CH$8</f>
        <v>0</v>
      </c>
      <c r="CI115" s="40">
        <v>20</v>
      </c>
      <c r="CJ115" s="39">
        <f>CI115*$D115*$E115*$F115*$H115*$CJ$8</f>
        <v>347155.20000000001</v>
      </c>
      <c r="CK115" s="38">
        <v>12</v>
      </c>
      <c r="CL115" s="39">
        <f>CK115*$D115*$E115*$F115*$H115*$CL$8</f>
        <v>208293.12</v>
      </c>
      <c r="CM115" s="42">
        <v>35</v>
      </c>
      <c r="CN115" s="39">
        <f>CM115*$D115*$E115*$F115*$I115*$CN$8</f>
        <v>806412.6</v>
      </c>
      <c r="CO115" s="43">
        <v>10</v>
      </c>
      <c r="CP115" s="39">
        <f>CO115*$D115*$E115*$F115*$J115*$CP$8</f>
        <v>265532.39999999997</v>
      </c>
      <c r="CQ115" s="39"/>
      <c r="CR115" s="39">
        <f>CQ115*D115*E115*F115</f>
        <v>0</v>
      </c>
      <c r="CS115" s="44">
        <f>SUM(M115+K115+W115+O115+Q115+Y115+U115+S115+AA115+AE115+AC115+AG115+AI115+AM115+BI115+BO115+AK115+AW115+AY115+CA115+CC115+BY115+CE115+CG115+BS115+BU115+AO115+AQ115+AS115+AU115+BK115+BM115+BQ115+BA115+BC115+BE115+BG115+BW115+CI115+CK115+CM115+CO115+CQ115)</f>
        <v>1307</v>
      </c>
      <c r="CT115" s="44">
        <f>SUM(N115+L115+X115+P115+R115+Z115+V115+T115+AB115+AF115+AD115+AH115+AJ115+AN115+BJ115+BP115+AL115+AX115+AZ115+CB115+CD115+BZ115+CF115+CH115+BT115+BV115+AP115+AR115+AT115+AV115+BL115+BN115+BR115+BB115+BD115+BF115+BH115+BX115+CJ115+CL115+CN115+CP115+CR115)</f>
        <v>20709357.479999997</v>
      </c>
      <c r="CU115" s="79">
        <f t="shared" si="329"/>
        <v>1307</v>
      </c>
    </row>
    <row r="116" spans="1:99" s="1" customFormat="1" x14ac:dyDescent="0.25">
      <c r="A116" s="127">
        <v>24</v>
      </c>
      <c r="B116" s="127"/>
      <c r="C116" s="128" t="s">
        <v>226</v>
      </c>
      <c r="D116" s="136">
        <v>11480</v>
      </c>
      <c r="E116" s="140">
        <v>1.46</v>
      </c>
      <c r="F116" s="130">
        <v>1</v>
      </c>
      <c r="G116" s="136">
        <v>1.4</v>
      </c>
      <c r="H116" s="34">
        <v>1.68</v>
      </c>
      <c r="I116" s="34">
        <v>2.23</v>
      </c>
      <c r="J116" s="37">
        <v>2.57</v>
      </c>
      <c r="K116" s="90">
        <f>K117</f>
        <v>74</v>
      </c>
      <c r="L116" s="90">
        <f>L117</f>
        <v>1736418.88</v>
      </c>
      <c r="M116" s="90">
        <f>M117</f>
        <v>0</v>
      </c>
      <c r="N116" s="90">
        <f t="shared" ref="N116:CH116" si="424">N117</f>
        <v>0</v>
      </c>
      <c r="O116" s="90">
        <f t="shared" si="424"/>
        <v>0</v>
      </c>
      <c r="P116" s="90">
        <f t="shared" si="424"/>
        <v>0</v>
      </c>
      <c r="Q116" s="91">
        <f t="shared" si="424"/>
        <v>0</v>
      </c>
      <c r="R116" s="90">
        <f t="shared" si="424"/>
        <v>0</v>
      </c>
      <c r="S116" s="90">
        <f t="shared" si="424"/>
        <v>0</v>
      </c>
      <c r="T116" s="90">
        <f t="shared" si="424"/>
        <v>0</v>
      </c>
      <c r="U116" s="90">
        <f t="shared" si="424"/>
        <v>0</v>
      </c>
      <c r="V116" s="90">
        <f t="shared" si="424"/>
        <v>0</v>
      </c>
      <c r="W116" s="90">
        <f t="shared" si="424"/>
        <v>0</v>
      </c>
      <c r="X116" s="90">
        <f t="shared" si="424"/>
        <v>0</v>
      </c>
      <c r="Y116" s="90">
        <f t="shared" si="424"/>
        <v>0</v>
      </c>
      <c r="Z116" s="90">
        <f t="shared" si="424"/>
        <v>0</v>
      </c>
      <c r="AA116" s="90">
        <f t="shared" si="424"/>
        <v>0</v>
      </c>
      <c r="AB116" s="90">
        <f t="shared" si="424"/>
        <v>0</v>
      </c>
      <c r="AC116" s="141">
        <f>AC117</f>
        <v>0</v>
      </c>
      <c r="AD116" s="141">
        <f>AD117</f>
        <v>0</v>
      </c>
      <c r="AE116" s="90">
        <f t="shared" si="424"/>
        <v>0</v>
      </c>
      <c r="AF116" s="90">
        <f t="shared" si="424"/>
        <v>0</v>
      </c>
      <c r="AG116" s="91">
        <f t="shared" si="424"/>
        <v>7</v>
      </c>
      <c r="AH116" s="90">
        <f t="shared" si="424"/>
        <v>197107.00799999997</v>
      </c>
      <c r="AI116" s="90">
        <f t="shared" si="424"/>
        <v>0</v>
      </c>
      <c r="AJ116" s="90">
        <f t="shared" si="424"/>
        <v>0</v>
      </c>
      <c r="AK116" s="90">
        <f>AK117</f>
        <v>0</v>
      </c>
      <c r="AL116" s="90">
        <f>AL117</f>
        <v>0</v>
      </c>
      <c r="AM116" s="141">
        <f t="shared" si="424"/>
        <v>0</v>
      </c>
      <c r="AN116" s="141">
        <f t="shared" si="424"/>
        <v>0</v>
      </c>
      <c r="AO116" s="90">
        <f t="shared" si="424"/>
        <v>0</v>
      </c>
      <c r="AP116" s="90">
        <f t="shared" si="424"/>
        <v>0</v>
      </c>
      <c r="AQ116" s="90">
        <f t="shared" si="424"/>
        <v>0</v>
      </c>
      <c r="AR116" s="90">
        <f t="shared" si="424"/>
        <v>0</v>
      </c>
      <c r="AS116" s="90">
        <f t="shared" si="424"/>
        <v>0</v>
      </c>
      <c r="AT116" s="90">
        <f t="shared" si="424"/>
        <v>0</v>
      </c>
      <c r="AU116" s="90">
        <f t="shared" si="424"/>
        <v>0</v>
      </c>
      <c r="AV116" s="90">
        <f t="shared" si="424"/>
        <v>0</v>
      </c>
      <c r="AW116" s="90">
        <f t="shared" si="424"/>
        <v>4</v>
      </c>
      <c r="AX116" s="90">
        <f t="shared" si="424"/>
        <v>93860.479999999996</v>
      </c>
      <c r="AY116" s="90">
        <f t="shared" si="424"/>
        <v>5</v>
      </c>
      <c r="AZ116" s="90">
        <f t="shared" si="424"/>
        <v>117325.59999999999</v>
      </c>
      <c r="BA116" s="90">
        <f t="shared" si="424"/>
        <v>5</v>
      </c>
      <c r="BB116" s="90">
        <f t="shared" si="424"/>
        <v>117325.59999999999</v>
      </c>
      <c r="BC116" s="90">
        <f t="shared" si="424"/>
        <v>0</v>
      </c>
      <c r="BD116" s="90">
        <f t="shared" si="424"/>
        <v>0</v>
      </c>
      <c r="BE116" s="90">
        <f t="shared" si="424"/>
        <v>0</v>
      </c>
      <c r="BF116" s="90">
        <f t="shared" si="424"/>
        <v>0</v>
      </c>
      <c r="BG116" s="90">
        <f t="shared" si="424"/>
        <v>3</v>
      </c>
      <c r="BH116" s="90">
        <f t="shared" si="424"/>
        <v>70395.360000000001</v>
      </c>
      <c r="BI116" s="90">
        <f t="shared" si="424"/>
        <v>0</v>
      </c>
      <c r="BJ116" s="90">
        <f t="shared" si="424"/>
        <v>0</v>
      </c>
      <c r="BK116" s="90">
        <f>BK117</f>
        <v>11</v>
      </c>
      <c r="BL116" s="90">
        <f>BL117</f>
        <v>309739.58399999997</v>
      </c>
      <c r="BM116" s="90">
        <f>BM117</f>
        <v>0</v>
      </c>
      <c r="BN116" s="90">
        <f>BN117</f>
        <v>0</v>
      </c>
      <c r="BO116" s="90">
        <f t="shared" si="424"/>
        <v>0</v>
      </c>
      <c r="BP116" s="90">
        <f t="shared" si="424"/>
        <v>0</v>
      </c>
      <c r="BQ116" s="91">
        <f t="shared" si="424"/>
        <v>0</v>
      </c>
      <c r="BR116" s="90">
        <f t="shared" si="424"/>
        <v>0</v>
      </c>
      <c r="BS116" s="90">
        <f t="shared" si="424"/>
        <v>3</v>
      </c>
      <c r="BT116" s="90">
        <f t="shared" si="424"/>
        <v>84474.432000000001</v>
      </c>
      <c r="BU116" s="90">
        <f t="shared" si="424"/>
        <v>4</v>
      </c>
      <c r="BV116" s="90">
        <f t="shared" si="424"/>
        <v>112632.57599999999</v>
      </c>
      <c r="BW116" s="91">
        <f t="shared" si="424"/>
        <v>0</v>
      </c>
      <c r="BX116" s="90">
        <f t="shared" si="424"/>
        <v>0</v>
      </c>
      <c r="BY116" s="90">
        <f t="shared" si="424"/>
        <v>8</v>
      </c>
      <c r="BZ116" s="90">
        <f t="shared" si="424"/>
        <v>225265.15199999997</v>
      </c>
      <c r="CA116" s="90">
        <f t="shared" si="424"/>
        <v>0</v>
      </c>
      <c r="CB116" s="90">
        <f t="shared" si="424"/>
        <v>0</v>
      </c>
      <c r="CC116" s="90">
        <f t="shared" si="424"/>
        <v>3</v>
      </c>
      <c r="CD116" s="90">
        <f t="shared" si="424"/>
        <v>84474.432000000001</v>
      </c>
      <c r="CE116" s="90">
        <f t="shared" si="424"/>
        <v>1</v>
      </c>
      <c r="CF116" s="90">
        <f t="shared" si="424"/>
        <v>28158.143999999997</v>
      </c>
      <c r="CG116" s="90">
        <f t="shared" si="424"/>
        <v>4</v>
      </c>
      <c r="CH116" s="90">
        <f t="shared" si="424"/>
        <v>112632.57599999999</v>
      </c>
      <c r="CI116" s="91">
        <f t="shared" ref="CI116:CT116" si="425">CI117</f>
        <v>0</v>
      </c>
      <c r="CJ116" s="90">
        <f t="shared" si="425"/>
        <v>0</v>
      </c>
      <c r="CK116" s="90">
        <f t="shared" si="425"/>
        <v>0</v>
      </c>
      <c r="CL116" s="90">
        <f t="shared" si="425"/>
        <v>0</v>
      </c>
      <c r="CM116" s="91">
        <v>3</v>
      </c>
      <c r="CN116" s="90">
        <f t="shared" si="425"/>
        <v>112129.75200000001</v>
      </c>
      <c r="CO116" s="90">
        <f t="shared" si="425"/>
        <v>5</v>
      </c>
      <c r="CP116" s="90">
        <f t="shared" si="425"/>
        <v>215376.28</v>
      </c>
      <c r="CQ116" s="90">
        <f t="shared" si="425"/>
        <v>0</v>
      </c>
      <c r="CR116" s="90">
        <f t="shared" si="425"/>
        <v>0</v>
      </c>
      <c r="CS116" s="90">
        <f t="shared" si="425"/>
        <v>140</v>
      </c>
      <c r="CT116" s="90">
        <f t="shared" si="425"/>
        <v>3617315.8559999987</v>
      </c>
      <c r="CU116" s="79"/>
    </row>
    <row r="117" spans="1:99" s="1" customFormat="1" ht="37.5" customHeight="1" x14ac:dyDescent="0.25">
      <c r="A117" s="28"/>
      <c r="B117" s="28">
        <v>79</v>
      </c>
      <c r="C117" s="33" t="s">
        <v>227</v>
      </c>
      <c r="D117" s="34">
        <v>11480</v>
      </c>
      <c r="E117" s="35">
        <v>1.46</v>
      </c>
      <c r="F117" s="36">
        <v>1</v>
      </c>
      <c r="G117" s="34">
        <v>1.4</v>
      </c>
      <c r="H117" s="34">
        <v>1.68</v>
      </c>
      <c r="I117" s="34">
        <v>2.23</v>
      </c>
      <c r="J117" s="37">
        <v>2.57</v>
      </c>
      <c r="K117" s="38">
        <v>74</v>
      </c>
      <c r="L117" s="39">
        <f>SUM(K117*$D117*$E117*$F117*$G117*$L$8)</f>
        <v>1736418.88</v>
      </c>
      <c r="M117" s="38">
        <v>0</v>
      </c>
      <c r="N117" s="39">
        <f t="shared" si="330"/>
        <v>0</v>
      </c>
      <c r="O117" s="38">
        <v>0</v>
      </c>
      <c r="P117" s="39">
        <f>SUM(O117*$D117*$E117*$F117*$G117*$P$8)</f>
        <v>0</v>
      </c>
      <c r="Q117" s="40">
        <v>0</v>
      </c>
      <c r="R117" s="39">
        <f>SUM(Q117*$D117*$E117*$F117*$G117*$R$8)</f>
        <v>0</v>
      </c>
      <c r="S117" s="38">
        <v>0</v>
      </c>
      <c r="T117" s="39">
        <f>SUM(S117*$D117*$E117*$F117*$G117*$T$8)</f>
        <v>0</v>
      </c>
      <c r="U117" s="38"/>
      <c r="V117" s="39">
        <f>SUM(U117*$D117*$E117*$F117*$G117*$V$8)</f>
        <v>0</v>
      </c>
      <c r="W117" s="41"/>
      <c r="X117" s="39">
        <f t="shared" si="331"/>
        <v>0</v>
      </c>
      <c r="Y117" s="38">
        <v>0</v>
      </c>
      <c r="Z117" s="39">
        <f>SUM(Y117*$D117*$E117*$F117*$G117*$Z$8)</f>
        <v>0</v>
      </c>
      <c r="AA117" s="38">
        <v>0</v>
      </c>
      <c r="AB117" s="39">
        <f>SUM(AA117*$D117*$E117*$F117*$G117*$AB$8)</f>
        <v>0</v>
      </c>
      <c r="AC117" s="38"/>
      <c r="AD117" s="39">
        <f>SUM(AC117*$D117*$E117*$F117*$G117*$AD$8)</f>
        <v>0</v>
      </c>
      <c r="AE117" s="38">
        <v>0</v>
      </c>
      <c r="AF117" s="39">
        <f>AE117*$D117*$E117*$F117*$H117*$AF$8</f>
        <v>0</v>
      </c>
      <c r="AG117" s="42">
        <v>7</v>
      </c>
      <c r="AH117" s="39">
        <f>AG117*$D117*$E117*$F117*$H117*$AH$8</f>
        <v>197107.00799999997</v>
      </c>
      <c r="AI117" s="41"/>
      <c r="AJ117" s="39">
        <f>SUM(AI117*$D117*$E117*$F117*$G117*$AJ$8)</f>
        <v>0</v>
      </c>
      <c r="AK117" s="38"/>
      <c r="AL117" s="39">
        <f>SUM(AK117*$D117*$E117*$F117*$G117*$AL$8)</f>
        <v>0</v>
      </c>
      <c r="AM117" s="38">
        <v>0</v>
      </c>
      <c r="AN117" s="39">
        <f>SUM(AM117*$D117*$E117*$F117*$G117*$AN$8)</f>
        <v>0</v>
      </c>
      <c r="AO117" s="38">
        <v>0</v>
      </c>
      <c r="AP117" s="39">
        <f>SUM(AO117*$D117*$E117*$F117*$G117*$AP$8)</f>
        <v>0</v>
      </c>
      <c r="AQ117" s="38"/>
      <c r="AR117" s="39">
        <f>SUM(AQ117*$D117*$E117*$F117*$G117*$AR$8)</f>
        <v>0</v>
      </c>
      <c r="AS117" s="38"/>
      <c r="AT117" s="39">
        <f>SUM(AS117*$D117*$E117*$F117*$G117*$AT$8)</f>
        <v>0</v>
      </c>
      <c r="AU117" s="38"/>
      <c r="AV117" s="39">
        <f>SUM(AU117*$D117*$E117*$F117*$G117*$AV$8)</f>
        <v>0</v>
      </c>
      <c r="AW117" s="38">
        <v>4</v>
      </c>
      <c r="AX117" s="39">
        <f>SUM(AW117*$D117*$E117*$F117*$G117*$AX$8)</f>
        <v>93860.479999999996</v>
      </c>
      <c r="AY117" s="38">
        <v>5</v>
      </c>
      <c r="AZ117" s="39">
        <f>SUM(AY117*$D117*$E117*$F117*$G117*$AZ$8)</f>
        <v>117325.59999999999</v>
      </c>
      <c r="BA117" s="38">
        <v>5</v>
      </c>
      <c r="BB117" s="39">
        <f>SUM(BA117*$D117*$E117*$F117*$G117*$BB$8)</f>
        <v>117325.59999999999</v>
      </c>
      <c r="BC117" s="38">
        <v>0</v>
      </c>
      <c r="BD117" s="39">
        <f>SUM(BC117*$D117*$E117*$F117*$G117*$BD$8)</f>
        <v>0</v>
      </c>
      <c r="BE117" s="38"/>
      <c r="BF117" s="39">
        <f>SUM(BE117*$D117*$E117*$F117*$G117*$BF$8)</f>
        <v>0</v>
      </c>
      <c r="BG117" s="38">
        <v>3</v>
      </c>
      <c r="BH117" s="39">
        <f>SUM(BG117*$D117*$E117*$F117*$G117*$BH$8)</f>
        <v>70395.360000000001</v>
      </c>
      <c r="BI117" s="38">
        <v>0</v>
      </c>
      <c r="BJ117" s="39">
        <f>BI117*$D117*$E117*$F117*$H117*$BJ$8</f>
        <v>0</v>
      </c>
      <c r="BK117" s="43">
        <v>11</v>
      </c>
      <c r="BL117" s="39">
        <f>BK117*$D117*$E117*$F117*$H117*$BL$8</f>
        <v>309739.58399999997</v>
      </c>
      <c r="BM117" s="70"/>
      <c r="BN117" s="39">
        <f>BM117*$D117*$E117*$F117*$H117*$BN$8</f>
        <v>0</v>
      </c>
      <c r="BO117" s="38">
        <v>0</v>
      </c>
      <c r="BP117" s="39">
        <f>BO117*$D117*$E117*$F117*$H117*$BP$8</f>
        <v>0</v>
      </c>
      <c r="BQ117" s="40"/>
      <c r="BR117" s="39">
        <f>BQ117*$D117*$E117*$F117*$H117*$BR$8</f>
        <v>0</v>
      </c>
      <c r="BS117" s="38">
        <v>3</v>
      </c>
      <c r="BT117" s="39">
        <f>BS117*$D117*$E117*$F117*$H117*$BT$8</f>
        <v>84474.432000000001</v>
      </c>
      <c r="BU117" s="38">
        <v>4</v>
      </c>
      <c r="BV117" s="39">
        <f>BU117*$D117*$E117*$F117*$H117*$BV$8</f>
        <v>112632.57599999999</v>
      </c>
      <c r="BW117" s="42"/>
      <c r="BX117" s="39">
        <f>BW117*$D117*$E117*$F117*$H117*$BX$8</f>
        <v>0</v>
      </c>
      <c r="BY117" s="38">
        <v>8</v>
      </c>
      <c r="BZ117" s="39">
        <f>BY117*$D117*$E117*$F117*$H117*$BZ$8</f>
        <v>225265.15199999997</v>
      </c>
      <c r="CA117" s="38"/>
      <c r="CB117" s="39">
        <f>CA117*$D117*$E117*$F117*$H117*$CB$8</f>
        <v>0</v>
      </c>
      <c r="CC117" s="38">
        <v>3</v>
      </c>
      <c r="CD117" s="39">
        <f>CC117*$D117*$E117*$F117*$H117*$CD$8</f>
        <v>84474.432000000001</v>
      </c>
      <c r="CE117" s="38">
        <v>1</v>
      </c>
      <c r="CF117" s="39">
        <f>CE117*$D117*$E117*$F117*$H117*$CF$8</f>
        <v>28158.143999999997</v>
      </c>
      <c r="CG117" s="38">
        <v>4</v>
      </c>
      <c r="CH117" s="39">
        <f>CG117*$D117*$E117*$F117*$H117*$CH$8</f>
        <v>112632.57599999999</v>
      </c>
      <c r="CI117" s="40"/>
      <c r="CJ117" s="39">
        <f>CI117*$D117*$E117*$F117*$H117*$CJ$8</f>
        <v>0</v>
      </c>
      <c r="CK117" s="38"/>
      <c r="CL117" s="39">
        <f>CK117*$D117*$E117*$F117*$H117*$CL$8</f>
        <v>0</v>
      </c>
      <c r="CM117" s="42">
        <v>3</v>
      </c>
      <c r="CN117" s="39">
        <f>CM117*$D117*$E117*$F117*$I117*$CN$8</f>
        <v>112129.75200000001</v>
      </c>
      <c r="CO117" s="43">
        <v>5</v>
      </c>
      <c r="CP117" s="39">
        <f>CO117*$D117*$E117*$F117*$J117*$CP$8</f>
        <v>215376.28</v>
      </c>
      <c r="CQ117" s="39"/>
      <c r="CR117" s="39">
        <f>CQ117*D117*E117*F117</f>
        <v>0</v>
      </c>
      <c r="CS117" s="44">
        <f>SUM(M117+K117+W117+O117+Q117+Y117+U117+S117+AA117+AE117+AC117+AG117+AI117+AM117+BI117+BO117+AK117+AW117+AY117+CA117+CC117+BY117+CE117+CG117+BS117+BU117+AO117+AQ117+AS117+AU117+BK117+BM117+BQ117+BA117+BC117+BE117+BG117+BW117+CI117+CK117+CM117+CO117+CQ117)</f>
        <v>140</v>
      </c>
      <c r="CT117" s="44">
        <f>SUM(N117+L117+X117+P117+R117+Z117+V117+T117+AB117+AF117+AD117+AH117+AJ117+AN117+BJ117+BP117+AL117+AX117+AZ117+CB117+CD117+BZ117+CF117+CH117+BT117+BV117+AP117+AR117+AT117+AV117+BL117+BN117+BR117+BB117+BD117+BF117+BH117+BX117+CJ117+CL117+CN117+CP117+CR117)</f>
        <v>3617315.8559999987</v>
      </c>
      <c r="CU117" s="79">
        <f t="shared" si="329"/>
        <v>140</v>
      </c>
    </row>
    <row r="118" spans="1:99" s="1" customFormat="1" x14ac:dyDescent="0.25">
      <c r="A118" s="127">
        <v>25</v>
      </c>
      <c r="B118" s="127"/>
      <c r="C118" s="128" t="s">
        <v>228</v>
      </c>
      <c r="D118" s="136">
        <v>11480</v>
      </c>
      <c r="E118" s="140">
        <v>1.88</v>
      </c>
      <c r="F118" s="130">
        <v>1</v>
      </c>
      <c r="G118" s="136">
        <v>1.4</v>
      </c>
      <c r="H118" s="34">
        <v>1.68</v>
      </c>
      <c r="I118" s="34">
        <v>2.23</v>
      </c>
      <c r="J118" s="37">
        <v>2.57</v>
      </c>
      <c r="K118" s="90">
        <f t="shared" ref="K118" si="426">SUM(K119:K121)</f>
        <v>0</v>
      </c>
      <c r="L118" s="90">
        <f>SUM(L119:L121)</f>
        <v>0</v>
      </c>
      <c r="M118" s="90">
        <f t="shared" ref="M118:BQ118" si="427">SUM(M119:M121)</f>
        <v>0</v>
      </c>
      <c r="N118" s="90">
        <f t="shared" si="427"/>
        <v>0</v>
      </c>
      <c r="O118" s="90">
        <f t="shared" si="427"/>
        <v>0</v>
      </c>
      <c r="P118" s="90">
        <f>SUM(P119:P121)</f>
        <v>0</v>
      </c>
      <c r="Q118" s="91">
        <f t="shared" ref="Q118" si="428">SUM(Q119:Q121)</f>
        <v>0</v>
      </c>
      <c r="R118" s="90">
        <f>SUM(R119:R121)</f>
        <v>0</v>
      </c>
      <c r="S118" s="90">
        <f t="shared" ref="S118" si="429">SUM(S119:S121)</f>
        <v>0</v>
      </c>
      <c r="T118" s="90">
        <f>SUM(T119:T121)</f>
        <v>0</v>
      </c>
      <c r="U118" s="90">
        <f t="shared" ref="U118" si="430">SUM(U119:U121)</f>
        <v>0</v>
      </c>
      <c r="V118" s="90">
        <f>SUM(V119:V121)</f>
        <v>0</v>
      </c>
      <c r="W118" s="90">
        <f t="shared" ref="W118" si="431">SUM(W119:W121)</f>
        <v>0</v>
      </c>
      <c r="X118" s="90">
        <f t="shared" si="427"/>
        <v>0</v>
      </c>
      <c r="Y118" s="90">
        <f t="shared" si="427"/>
        <v>0</v>
      </c>
      <c r="Z118" s="90">
        <f t="shared" si="427"/>
        <v>0</v>
      </c>
      <c r="AA118" s="90">
        <f t="shared" si="427"/>
        <v>0</v>
      </c>
      <c r="AB118" s="90">
        <f t="shared" si="427"/>
        <v>0</v>
      </c>
      <c r="AC118" s="141">
        <f t="shared" si="427"/>
        <v>0</v>
      </c>
      <c r="AD118" s="141">
        <f>SUM(AD119:AD121)</f>
        <v>0</v>
      </c>
      <c r="AE118" s="90">
        <f t="shared" ref="AE118" si="432">SUM(AE119:AE121)</f>
        <v>0</v>
      </c>
      <c r="AF118" s="90">
        <f t="shared" si="427"/>
        <v>0</v>
      </c>
      <c r="AG118" s="91">
        <f t="shared" si="427"/>
        <v>0</v>
      </c>
      <c r="AH118" s="90">
        <f t="shared" si="427"/>
        <v>0</v>
      </c>
      <c r="AI118" s="90">
        <f t="shared" si="427"/>
        <v>0</v>
      </c>
      <c r="AJ118" s="90">
        <f t="shared" si="427"/>
        <v>0</v>
      </c>
      <c r="AK118" s="90">
        <f t="shared" si="427"/>
        <v>0</v>
      </c>
      <c r="AL118" s="90">
        <f>SUM(AL119:AL121)</f>
        <v>0</v>
      </c>
      <c r="AM118" s="141">
        <f t="shared" ref="AM118" si="433">SUM(AM119:AM121)</f>
        <v>0</v>
      </c>
      <c r="AN118" s="141">
        <f t="shared" si="427"/>
        <v>0</v>
      </c>
      <c r="AO118" s="90">
        <f t="shared" si="427"/>
        <v>0</v>
      </c>
      <c r="AP118" s="90">
        <f>SUM(AP119:AP121)</f>
        <v>0</v>
      </c>
      <c r="AQ118" s="90">
        <f t="shared" ref="AQ118" si="434">SUM(AQ119:AQ121)</f>
        <v>0</v>
      </c>
      <c r="AR118" s="90">
        <f>SUM(AR119:AR121)</f>
        <v>0</v>
      </c>
      <c r="AS118" s="90">
        <f t="shared" ref="AS118" si="435">SUM(AS119:AS121)</f>
        <v>0</v>
      </c>
      <c r="AT118" s="90">
        <f>SUM(AT119:AT121)</f>
        <v>0</v>
      </c>
      <c r="AU118" s="90">
        <f t="shared" ref="AU118" si="436">SUM(AU119:AU121)</f>
        <v>0</v>
      </c>
      <c r="AV118" s="90">
        <f>SUM(AV119:AV121)</f>
        <v>0</v>
      </c>
      <c r="AW118" s="90">
        <f>SUM(AW119:AW121)</f>
        <v>0</v>
      </c>
      <c r="AX118" s="90">
        <f>SUM(AX119:AX121)</f>
        <v>0</v>
      </c>
      <c r="AY118" s="90">
        <f>SUM(AY119:AY121)</f>
        <v>0</v>
      </c>
      <c r="AZ118" s="90">
        <f>SUM(AZ119:AZ121)</f>
        <v>0</v>
      </c>
      <c r="BA118" s="90">
        <f t="shared" ref="BA118" si="437">SUM(BA119:BA121)</f>
        <v>0</v>
      </c>
      <c r="BB118" s="90">
        <f>SUM(BB119:BB121)</f>
        <v>0</v>
      </c>
      <c r="BC118" s="90">
        <f t="shared" ref="BC118" si="438">SUM(BC119:BC121)</f>
        <v>0</v>
      </c>
      <c r="BD118" s="90">
        <f>SUM(BD119:BD121)</f>
        <v>0</v>
      </c>
      <c r="BE118" s="90">
        <f t="shared" ref="BE118" si="439">SUM(BE119:BE121)</f>
        <v>0</v>
      </c>
      <c r="BF118" s="90">
        <f>SUM(BF119:BF121)</f>
        <v>0</v>
      </c>
      <c r="BG118" s="90">
        <f>SUM(BG119:BG121)</f>
        <v>0</v>
      </c>
      <c r="BH118" s="90">
        <f>SUM(BH119:BH121)</f>
        <v>0</v>
      </c>
      <c r="BI118" s="90">
        <f t="shared" ref="BI118" si="440">SUM(BI119:BI121)</f>
        <v>5</v>
      </c>
      <c r="BJ118" s="90">
        <f t="shared" si="427"/>
        <v>177434.88</v>
      </c>
      <c r="BK118" s="90">
        <f t="shared" si="427"/>
        <v>0</v>
      </c>
      <c r="BL118" s="90">
        <f>SUM(BL119:BL121)</f>
        <v>0</v>
      </c>
      <c r="BM118" s="90">
        <f t="shared" ref="BM118" si="441">SUM(BM119:BM121)</f>
        <v>0</v>
      </c>
      <c r="BN118" s="90">
        <f>SUM(BN119:BN121)</f>
        <v>0</v>
      </c>
      <c r="BO118" s="90">
        <f t="shared" ref="BO118" si="442">SUM(BO119:BO121)</f>
        <v>0</v>
      </c>
      <c r="BP118" s="90">
        <f t="shared" si="427"/>
        <v>0</v>
      </c>
      <c r="BQ118" s="91">
        <f t="shared" si="427"/>
        <v>0</v>
      </c>
      <c r="BR118" s="90">
        <f>SUM(BR119:BR121)</f>
        <v>0</v>
      </c>
      <c r="BS118" s="90">
        <f>SUM(BS119:BS121)</f>
        <v>1</v>
      </c>
      <c r="BT118" s="90">
        <f>SUM(BT119:BT121)</f>
        <v>83124.383999999991</v>
      </c>
      <c r="BU118" s="90">
        <f>SUM(BU119:BU121)</f>
        <v>0</v>
      </c>
      <c r="BV118" s="90">
        <f>SUM(BV119:BV121)</f>
        <v>0</v>
      </c>
      <c r="BW118" s="91">
        <f t="shared" ref="BW118" si="443">SUM(BW119:BW121)</f>
        <v>0</v>
      </c>
      <c r="BX118" s="90">
        <f>SUM(BX119:BX121)</f>
        <v>0</v>
      </c>
      <c r="BY118" s="90">
        <f>SUM(BY119:BY121)</f>
        <v>0</v>
      </c>
      <c r="BZ118" s="90">
        <f>SUM(BZ119:BZ121)</f>
        <v>0</v>
      </c>
      <c r="CA118" s="90">
        <f t="shared" ref="CA118:CT118" si="444">SUM(CA119:CA121)</f>
        <v>0</v>
      </c>
      <c r="CB118" s="90">
        <f t="shared" si="444"/>
        <v>0</v>
      </c>
      <c r="CC118" s="90">
        <f t="shared" si="444"/>
        <v>0</v>
      </c>
      <c r="CD118" s="90">
        <f t="shared" si="444"/>
        <v>0</v>
      </c>
      <c r="CE118" s="90">
        <f t="shared" si="444"/>
        <v>0</v>
      </c>
      <c r="CF118" s="90">
        <f t="shared" si="444"/>
        <v>0</v>
      </c>
      <c r="CG118" s="90">
        <f t="shared" si="444"/>
        <v>0</v>
      </c>
      <c r="CH118" s="90">
        <f t="shared" si="444"/>
        <v>0</v>
      </c>
      <c r="CI118" s="91">
        <f t="shared" si="444"/>
        <v>0</v>
      </c>
      <c r="CJ118" s="90">
        <f t="shared" si="444"/>
        <v>0</v>
      </c>
      <c r="CK118" s="90">
        <f t="shared" si="444"/>
        <v>0</v>
      </c>
      <c r="CL118" s="90">
        <f t="shared" si="444"/>
        <v>0</v>
      </c>
      <c r="CM118" s="91">
        <v>0</v>
      </c>
      <c r="CN118" s="90">
        <f t="shared" si="444"/>
        <v>0</v>
      </c>
      <c r="CO118" s="90">
        <f t="shared" si="444"/>
        <v>0</v>
      </c>
      <c r="CP118" s="90">
        <f t="shared" si="444"/>
        <v>0</v>
      </c>
      <c r="CQ118" s="90">
        <f t="shared" si="444"/>
        <v>0</v>
      </c>
      <c r="CR118" s="90">
        <f t="shared" si="444"/>
        <v>0</v>
      </c>
      <c r="CS118" s="90">
        <f t="shared" si="444"/>
        <v>6</v>
      </c>
      <c r="CT118" s="90">
        <f t="shared" si="444"/>
        <v>260559.264</v>
      </c>
      <c r="CU118" s="79"/>
    </row>
    <row r="119" spans="1:99" s="1" customFormat="1" ht="30" x14ac:dyDescent="0.25">
      <c r="A119" s="28"/>
      <c r="B119" s="28">
        <v>80</v>
      </c>
      <c r="C119" s="58" t="s">
        <v>229</v>
      </c>
      <c r="D119" s="34">
        <v>11480</v>
      </c>
      <c r="E119" s="35">
        <v>1.84</v>
      </c>
      <c r="F119" s="36">
        <v>1</v>
      </c>
      <c r="G119" s="34">
        <v>1.4</v>
      </c>
      <c r="H119" s="34">
        <v>1.68</v>
      </c>
      <c r="I119" s="34">
        <v>2.23</v>
      </c>
      <c r="J119" s="37">
        <v>2.57</v>
      </c>
      <c r="K119" s="60"/>
      <c r="L119" s="39">
        <f>SUM(K119*$D119*$E119*$F119*$G119*$L$8)</f>
        <v>0</v>
      </c>
      <c r="M119" s="60"/>
      <c r="N119" s="39">
        <f t="shared" si="330"/>
        <v>0</v>
      </c>
      <c r="O119" s="60"/>
      <c r="P119" s="39">
        <f>SUM(O119*$D119*$E119*$F119*$G119*$P$8)</f>
        <v>0</v>
      </c>
      <c r="Q119" s="61"/>
      <c r="R119" s="39">
        <f>SUM(Q119*$D119*$E119*$F119*$G119*$R$8)</f>
        <v>0</v>
      </c>
      <c r="S119" s="60"/>
      <c r="T119" s="39">
        <f>SUM(S119*$D119*$E119*$F119*$G119*$T$8)</f>
        <v>0</v>
      </c>
      <c r="U119" s="38"/>
      <c r="V119" s="39">
        <f>SUM(U119*$D119*$E119*$F119*$G119*$V$8)</f>
        <v>0</v>
      </c>
      <c r="W119" s="41"/>
      <c r="X119" s="39">
        <f t="shared" si="331"/>
        <v>0</v>
      </c>
      <c r="Y119" s="60"/>
      <c r="Z119" s="39">
        <f>SUM(Y119*$D119*$E119*$F119*$G119*$Z$8)</f>
        <v>0</v>
      </c>
      <c r="AA119" s="60"/>
      <c r="AB119" s="39">
        <f>SUM(AA119*$D119*$E119*$F119*$G119*$AB$8)</f>
        <v>0</v>
      </c>
      <c r="AC119" s="60"/>
      <c r="AD119" s="39">
        <f>SUM(AC119*$D119*$E119*$F119*$G119*$AD$8)</f>
        <v>0</v>
      </c>
      <c r="AE119" s="60"/>
      <c r="AF119" s="39">
        <f>AE119*$D119*$E119*$F119*$H119*$AF$8</f>
        <v>0</v>
      </c>
      <c r="AG119" s="61"/>
      <c r="AH119" s="39">
        <f>AG119*$D119*$E119*$F119*$H119*$AH$8</f>
        <v>0</v>
      </c>
      <c r="AI119" s="41"/>
      <c r="AJ119" s="39">
        <f>SUM(AI119*$D119*$E119*$F119*$G119*$AJ$8)</f>
        <v>0</v>
      </c>
      <c r="AK119" s="60"/>
      <c r="AL119" s="39">
        <f>SUM(AK119*$D119*$E119*$F119*$G119*$AL$8)</f>
        <v>0</v>
      </c>
      <c r="AM119" s="60"/>
      <c r="AN119" s="39">
        <f>SUM(AM119*$D119*$E119*$F119*$G119*$AN$8)</f>
        <v>0</v>
      </c>
      <c r="AO119" s="60"/>
      <c r="AP119" s="39">
        <f>SUM(AO119*$D119*$E119*$F119*$G119*$AP$8)</f>
        <v>0</v>
      </c>
      <c r="AQ119" s="60"/>
      <c r="AR119" s="39">
        <f>SUM(AQ119*$D119*$E119*$F119*$G119*$AR$8)</f>
        <v>0</v>
      </c>
      <c r="AS119" s="38"/>
      <c r="AT119" s="39">
        <f>SUM(AS119*$D119*$E119*$F119*$G119*$AT$8)</f>
        <v>0</v>
      </c>
      <c r="AU119" s="60"/>
      <c r="AV119" s="39">
        <f>SUM(AU119*$D119*$E119*$F119*$G119*$AV$8)</f>
        <v>0</v>
      </c>
      <c r="AW119" s="60"/>
      <c r="AX119" s="39">
        <f>SUM(AW119*$D119*$E119*$F119*$G119*$AX$8)</f>
        <v>0</v>
      </c>
      <c r="AY119" s="60"/>
      <c r="AZ119" s="39">
        <f>SUM(AY119*$D119*$E119*$F119*$G119*$AZ$8)</f>
        <v>0</v>
      </c>
      <c r="BA119" s="60"/>
      <c r="BB119" s="39">
        <f>SUM(BA119*$D119*$E119*$F119*$G119*$BB$8)</f>
        <v>0</v>
      </c>
      <c r="BC119" s="60"/>
      <c r="BD119" s="39">
        <f>SUM(BC119*$D119*$E119*$F119*$G119*$BD$8)</f>
        <v>0</v>
      </c>
      <c r="BE119" s="60"/>
      <c r="BF119" s="39">
        <f>SUM(BE119*$D119*$E119*$F119*$G119*$BF$8)</f>
        <v>0</v>
      </c>
      <c r="BG119" s="60"/>
      <c r="BH119" s="39">
        <f>SUM(BG119*$D119*$E119*$F119*$G119*$BH$8)</f>
        <v>0</v>
      </c>
      <c r="BI119" s="60">
        <v>5</v>
      </c>
      <c r="BJ119" s="39">
        <f>BI119*$D119*$E119*$F119*$H119*$BJ$8</f>
        <v>177434.88</v>
      </c>
      <c r="BK119" s="60"/>
      <c r="BL119" s="39">
        <f>BK119*$D119*$E119*$F119*$H119*$BL$8</f>
        <v>0</v>
      </c>
      <c r="BM119" s="70"/>
      <c r="BN119" s="39">
        <f>BM119*$D119*$E119*$F119*$H119*$BN$8</f>
        <v>0</v>
      </c>
      <c r="BO119" s="60"/>
      <c r="BP119" s="39">
        <f>BO119*$D119*$E119*$F119*$H119*$BP$8</f>
        <v>0</v>
      </c>
      <c r="BQ119" s="61"/>
      <c r="BR119" s="39">
        <f>BQ119*$D119*$E119*$F119*$H119*$BR$8</f>
        <v>0</v>
      </c>
      <c r="BS119" s="60"/>
      <c r="BT119" s="39">
        <f>BS119*$D119*$E119*$F119*$H119*$BT$8</f>
        <v>0</v>
      </c>
      <c r="BU119" s="60"/>
      <c r="BV119" s="39">
        <f>BU119*$D119*$E119*$F119*$H119*$BV$8</f>
        <v>0</v>
      </c>
      <c r="BW119" s="61"/>
      <c r="BX119" s="39">
        <f>BW119*$D119*$E119*$F119*$H119*$BX$8</f>
        <v>0</v>
      </c>
      <c r="BY119" s="60"/>
      <c r="BZ119" s="39">
        <f>BY119*$D119*$E119*$F119*$H119*$BZ$8</f>
        <v>0</v>
      </c>
      <c r="CA119" s="60"/>
      <c r="CB119" s="39">
        <f>CA119*$D119*$E119*$F119*$H119*$CB$8</f>
        <v>0</v>
      </c>
      <c r="CC119" s="60"/>
      <c r="CD119" s="39">
        <f>CC119*$D119*$E119*$F119*$H119*$CD$8</f>
        <v>0</v>
      </c>
      <c r="CE119" s="60"/>
      <c r="CF119" s="39">
        <f>CE119*$D119*$E119*$F119*$H119*$CF$8</f>
        <v>0</v>
      </c>
      <c r="CG119" s="60"/>
      <c r="CH119" s="39">
        <f>CG119*$D119*$E119*$F119*$H119*$CH$8</f>
        <v>0</v>
      </c>
      <c r="CI119" s="61"/>
      <c r="CJ119" s="39">
        <f>CI119*$D119*$E119*$F119*$H119*$CJ$8</f>
        <v>0</v>
      </c>
      <c r="CK119" s="60"/>
      <c r="CL119" s="39">
        <f>CK119*$D119*$E119*$F119*$H119*$CL$8</f>
        <v>0</v>
      </c>
      <c r="CM119" s="61"/>
      <c r="CN119" s="39">
        <f>CM119*$D119*$E119*$F119*$I119*$CN$8</f>
        <v>0</v>
      </c>
      <c r="CO119" s="60"/>
      <c r="CP119" s="39">
        <f>CO119*$D119*$E119*$F119*$J119*$CP$8</f>
        <v>0</v>
      </c>
      <c r="CQ119" s="39"/>
      <c r="CR119" s="39">
        <f>CQ119*D119*E119*F119</f>
        <v>0</v>
      </c>
      <c r="CS119" s="44">
        <f t="shared" ref="CS119:CT121" si="445">SUM(M119+K119+W119+O119+Q119+Y119+U119+S119+AA119+AE119+AC119+AG119+AI119+AM119+BI119+BO119+AK119+AW119+AY119+CA119+CC119+BY119+CE119+CG119+BS119+BU119+AO119+AQ119+AS119+AU119+BK119+BM119+BQ119+BA119+BC119+BE119+BG119+BW119+CI119+CK119+CM119+CO119+CQ119)</f>
        <v>5</v>
      </c>
      <c r="CT119" s="44">
        <f t="shared" si="445"/>
        <v>177434.88</v>
      </c>
      <c r="CU119" s="79">
        <f t="shared" si="329"/>
        <v>5</v>
      </c>
    </row>
    <row r="120" spans="1:99" s="1" customFormat="1" x14ac:dyDescent="0.25">
      <c r="A120" s="28"/>
      <c r="B120" s="28">
        <v>81</v>
      </c>
      <c r="C120" s="33" t="s">
        <v>230</v>
      </c>
      <c r="D120" s="34">
        <v>11480</v>
      </c>
      <c r="E120" s="35">
        <v>2.1800000000000002</v>
      </c>
      <c r="F120" s="36">
        <v>1</v>
      </c>
      <c r="G120" s="34">
        <v>1.4</v>
      </c>
      <c r="H120" s="34">
        <v>1.68</v>
      </c>
      <c r="I120" s="34">
        <v>2.23</v>
      </c>
      <c r="J120" s="37">
        <v>2.57</v>
      </c>
      <c r="K120" s="60">
        <v>0</v>
      </c>
      <c r="L120" s="39">
        <f>SUM(K120*$D120*$E120*$F120*$G120*$L$8)</f>
        <v>0</v>
      </c>
      <c r="M120" s="60">
        <v>0</v>
      </c>
      <c r="N120" s="39">
        <f t="shared" si="330"/>
        <v>0</v>
      </c>
      <c r="O120" s="60">
        <v>0</v>
      </c>
      <c r="P120" s="39">
        <f>SUM(O120*$D120*$E120*$F120*$G120*$P$8)</f>
        <v>0</v>
      </c>
      <c r="Q120" s="61">
        <v>0</v>
      </c>
      <c r="R120" s="39">
        <f>SUM(Q120*$D120*$E120*$F120*$G120*$R$8)</f>
        <v>0</v>
      </c>
      <c r="S120" s="60">
        <v>0</v>
      </c>
      <c r="T120" s="39">
        <f>SUM(S120*$D120*$E120*$F120*$G120*$T$8)</f>
        <v>0</v>
      </c>
      <c r="U120" s="38"/>
      <c r="V120" s="39">
        <f>SUM(U120*$D120*$E120*$F120*$G120*$V$8)</f>
        <v>0</v>
      </c>
      <c r="W120" s="41"/>
      <c r="X120" s="39">
        <f t="shared" si="331"/>
        <v>0</v>
      </c>
      <c r="Y120" s="60">
        <v>0</v>
      </c>
      <c r="Z120" s="39">
        <f>SUM(Y120*$D120*$E120*$F120*$G120*$Z$8)</f>
        <v>0</v>
      </c>
      <c r="AA120" s="60">
        <v>0</v>
      </c>
      <c r="AB120" s="39">
        <f>SUM(AA120*$D120*$E120*$F120*$G120*$AB$8)</f>
        <v>0</v>
      </c>
      <c r="AC120" s="60">
        <v>0</v>
      </c>
      <c r="AD120" s="39">
        <f>SUM(AC120*$D120*$E120*$F120*$G120*$AD$8)</f>
        <v>0</v>
      </c>
      <c r="AE120" s="60">
        <v>0</v>
      </c>
      <c r="AF120" s="39">
        <f>AE120*$D120*$E120*$F120*$H120*$AF$8</f>
        <v>0</v>
      </c>
      <c r="AG120" s="61">
        <v>0</v>
      </c>
      <c r="AH120" s="39">
        <f>AG120*$D120*$E120*$F120*$H120*$AH$8</f>
        <v>0</v>
      </c>
      <c r="AI120" s="41"/>
      <c r="AJ120" s="39">
        <f>SUM(AI120*$D120*$E120*$F120*$G120*$AJ$8)</f>
        <v>0</v>
      </c>
      <c r="AK120" s="60"/>
      <c r="AL120" s="39">
        <f>SUM(AK120*$D120*$E120*$F120*$G120*$AL$8)</f>
        <v>0</v>
      </c>
      <c r="AM120" s="60">
        <v>0</v>
      </c>
      <c r="AN120" s="39">
        <f>SUM(AM120*$D120*$E120*$F120*$G120*$AN$8)</f>
        <v>0</v>
      </c>
      <c r="AO120" s="60">
        <v>0</v>
      </c>
      <c r="AP120" s="39">
        <f>SUM(AO120*$D120*$E120*$F120*$G120*$AP$8)</f>
        <v>0</v>
      </c>
      <c r="AQ120" s="60"/>
      <c r="AR120" s="39">
        <f>SUM(AQ120*$D120*$E120*$F120*$G120*$AR$8)</f>
        <v>0</v>
      </c>
      <c r="AS120" s="38"/>
      <c r="AT120" s="39">
        <f>SUM(AS120*$D120*$E120*$F120*$G120*$AT$8)</f>
        <v>0</v>
      </c>
      <c r="AU120" s="60"/>
      <c r="AV120" s="39">
        <f>SUM(AU120*$D120*$E120*$F120*$G120*$AV$8)</f>
        <v>0</v>
      </c>
      <c r="AW120" s="60">
        <v>0</v>
      </c>
      <c r="AX120" s="39">
        <f>SUM(AW120*$D120*$E120*$F120*$G120*$AX$8)</f>
        <v>0</v>
      </c>
      <c r="AY120" s="60"/>
      <c r="AZ120" s="39">
        <f>SUM(AY120*$D120*$E120*$F120*$G120*$AZ$8)</f>
        <v>0</v>
      </c>
      <c r="BA120" s="60">
        <v>0</v>
      </c>
      <c r="BB120" s="39">
        <f>SUM(BA120*$D120*$E120*$F120*$G120*$BB$8)</f>
        <v>0</v>
      </c>
      <c r="BC120" s="60">
        <v>0</v>
      </c>
      <c r="BD120" s="39">
        <f>SUM(BC120*$D120*$E120*$F120*$G120*$BD$8)</f>
        <v>0</v>
      </c>
      <c r="BE120" s="60">
        <v>0</v>
      </c>
      <c r="BF120" s="39">
        <f>SUM(BE120*$D120*$E120*$F120*$G120*$BF$8)</f>
        <v>0</v>
      </c>
      <c r="BG120" s="60"/>
      <c r="BH120" s="39">
        <f>SUM(BG120*$D120*$E120*$F120*$G120*$BH$8)</f>
        <v>0</v>
      </c>
      <c r="BI120" s="60">
        <v>0</v>
      </c>
      <c r="BJ120" s="39">
        <f>BI120*$D120*$E120*$F120*$H120*$BJ$8</f>
        <v>0</v>
      </c>
      <c r="BK120" s="60">
        <v>0</v>
      </c>
      <c r="BL120" s="39">
        <f>BK120*$D120*$E120*$F120*$H120*$BL$8</f>
        <v>0</v>
      </c>
      <c r="BM120" s="70">
        <v>0</v>
      </c>
      <c r="BN120" s="39">
        <f>BM120*$D120*$E120*$F120*$H120*$BN$8</f>
        <v>0</v>
      </c>
      <c r="BO120" s="60">
        <v>0</v>
      </c>
      <c r="BP120" s="39">
        <f>BO120*$D120*$E120*$F120*$H120*$BP$8</f>
        <v>0</v>
      </c>
      <c r="BQ120" s="61">
        <v>0</v>
      </c>
      <c r="BR120" s="39">
        <f>BQ120*$D120*$E120*$F120*$H120*$BR$8</f>
        <v>0</v>
      </c>
      <c r="BS120" s="60">
        <v>0</v>
      </c>
      <c r="BT120" s="39">
        <f>BS120*$D120*$E120*$F120*$H120*$BT$8</f>
        <v>0</v>
      </c>
      <c r="BU120" s="60"/>
      <c r="BV120" s="39">
        <f>BU120*$D120*$E120*$F120*$H120*$BV$8</f>
        <v>0</v>
      </c>
      <c r="BW120" s="61"/>
      <c r="BX120" s="39">
        <f>BW120*$D120*$E120*$F120*$H120*$BX$8</f>
        <v>0</v>
      </c>
      <c r="BY120" s="60">
        <v>0</v>
      </c>
      <c r="BZ120" s="39">
        <f>BY120*$D120*$E120*$F120*$H120*$BZ$8</f>
        <v>0</v>
      </c>
      <c r="CA120" s="60">
        <v>0</v>
      </c>
      <c r="CB120" s="39">
        <f>CA120*$D120*$E120*$F120*$H120*$CB$8</f>
        <v>0</v>
      </c>
      <c r="CC120" s="60">
        <v>0</v>
      </c>
      <c r="CD120" s="39">
        <f>CC120*$D120*$E120*$F120*$H120*$CD$8</f>
        <v>0</v>
      </c>
      <c r="CE120" s="60">
        <v>0</v>
      </c>
      <c r="CF120" s="39">
        <f>CE120*$D120*$E120*$F120*$H120*$CF$8</f>
        <v>0</v>
      </c>
      <c r="CG120" s="60"/>
      <c r="CH120" s="39">
        <f>CG120*$D120*$E120*$F120*$H120*$CH$8</f>
        <v>0</v>
      </c>
      <c r="CI120" s="61"/>
      <c r="CJ120" s="39">
        <f>CI120*$D120*$E120*$F120*$H120*$CJ$8</f>
        <v>0</v>
      </c>
      <c r="CK120" s="60">
        <v>0</v>
      </c>
      <c r="CL120" s="39">
        <f>CK120*$D120*$E120*$F120*$H120*$CL$8</f>
        <v>0</v>
      </c>
      <c r="CM120" s="61">
        <v>0</v>
      </c>
      <c r="CN120" s="39">
        <f>CM120*$D120*$E120*$F120*$I120*$CN$8</f>
        <v>0</v>
      </c>
      <c r="CO120" s="60">
        <v>0</v>
      </c>
      <c r="CP120" s="39">
        <f>CO120*$D120*$E120*$F120*$J120*$CP$8</f>
        <v>0</v>
      </c>
      <c r="CQ120" s="39"/>
      <c r="CR120" s="39">
        <f>CQ120*D120*E120*F120</f>
        <v>0</v>
      </c>
      <c r="CS120" s="44">
        <f t="shared" si="445"/>
        <v>0</v>
      </c>
      <c r="CT120" s="44">
        <f t="shared" si="445"/>
        <v>0</v>
      </c>
      <c r="CU120" s="79">
        <f t="shared" si="329"/>
        <v>0</v>
      </c>
    </row>
    <row r="121" spans="1:99" s="1" customFormat="1" x14ac:dyDescent="0.25">
      <c r="A121" s="28"/>
      <c r="B121" s="28">
        <v>82</v>
      </c>
      <c r="C121" s="33" t="s">
        <v>231</v>
      </c>
      <c r="D121" s="34">
        <v>11480</v>
      </c>
      <c r="E121" s="35">
        <v>4.3099999999999996</v>
      </c>
      <c r="F121" s="36">
        <v>1</v>
      </c>
      <c r="G121" s="34">
        <v>1.4</v>
      </c>
      <c r="H121" s="34">
        <v>1.68</v>
      </c>
      <c r="I121" s="34">
        <v>2.23</v>
      </c>
      <c r="J121" s="37">
        <v>2.57</v>
      </c>
      <c r="K121" s="60"/>
      <c r="L121" s="39">
        <f>SUM(K121*$D121*$E121*$F121*$G121*$L$8)</f>
        <v>0</v>
      </c>
      <c r="M121" s="60"/>
      <c r="N121" s="39">
        <f t="shared" si="330"/>
        <v>0</v>
      </c>
      <c r="O121" s="60">
        <v>0</v>
      </c>
      <c r="P121" s="39">
        <f>SUM(O121*$D121*$E121*$F121*$G121*$P$8)</f>
        <v>0</v>
      </c>
      <c r="Q121" s="61">
        <v>0</v>
      </c>
      <c r="R121" s="39">
        <f>SUM(Q121*$D121*$E121*$F121*$G121*$R$8)</f>
        <v>0</v>
      </c>
      <c r="S121" s="60">
        <v>0</v>
      </c>
      <c r="T121" s="39">
        <f>SUM(S121*$D121*$E121*$F121*$G121*$T$8)</f>
        <v>0</v>
      </c>
      <c r="U121" s="38"/>
      <c r="V121" s="39">
        <f>SUM(U121*$D121*$E121*$F121*$G121*$V$8)</f>
        <v>0</v>
      </c>
      <c r="W121" s="41"/>
      <c r="X121" s="39">
        <f t="shared" si="331"/>
        <v>0</v>
      </c>
      <c r="Y121" s="60">
        <v>0</v>
      </c>
      <c r="Z121" s="39">
        <f>SUM(Y121*$D121*$E121*$F121*$G121*$Z$8)</f>
        <v>0</v>
      </c>
      <c r="AA121" s="60">
        <v>0</v>
      </c>
      <c r="AB121" s="39">
        <f>SUM(AA121*$D121*$E121*$F121*$G121*$AB$8)</f>
        <v>0</v>
      </c>
      <c r="AC121" s="60">
        <v>0</v>
      </c>
      <c r="AD121" s="39">
        <f>SUM(AC121*$D121*$E121*$F121*$G121*$AD$8)</f>
        <v>0</v>
      </c>
      <c r="AE121" s="60">
        <v>0</v>
      </c>
      <c r="AF121" s="39">
        <f>AE121*$D121*$E121*$F121*$H121*$AF$8</f>
        <v>0</v>
      </c>
      <c r="AG121" s="61">
        <v>0</v>
      </c>
      <c r="AH121" s="39">
        <f>AG121*$D121*$E121*$F121*$H121*$AH$8</f>
        <v>0</v>
      </c>
      <c r="AI121" s="41"/>
      <c r="AJ121" s="39">
        <f>SUM(AI121*$D121*$E121*$F121*$G121*$AJ$8)</f>
        <v>0</v>
      </c>
      <c r="AK121" s="60"/>
      <c r="AL121" s="39">
        <f>SUM(AK121*$D121*$E121*$F121*$G121*$AL$8)</f>
        <v>0</v>
      </c>
      <c r="AM121" s="60">
        <v>0</v>
      </c>
      <c r="AN121" s="39">
        <f>SUM(AM121*$D121*$E121*$F121*$G121*$AN$8)</f>
        <v>0</v>
      </c>
      <c r="AO121" s="60">
        <v>0</v>
      </c>
      <c r="AP121" s="39">
        <f>SUM(AO121*$D121*$E121*$F121*$G121*$AP$8)</f>
        <v>0</v>
      </c>
      <c r="AQ121" s="60"/>
      <c r="AR121" s="39">
        <f>SUM(AQ121*$D121*$E121*$F121*$G121*$AR$8)</f>
        <v>0</v>
      </c>
      <c r="AS121" s="38"/>
      <c r="AT121" s="39">
        <f>SUM(AS121*$D121*$E121*$F121*$G121*$AT$8)</f>
        <v>0</v>
      </c>
      <c r="AU121" s="60"/>
      <c r="AV121" s="39">
        <f>SUM(AU121*$D121*$E121*$F121*$G121*$AV$8)</f>
        <v>0</v>
      </c>
      <c r="AW121" s="60">
        <v>0</v>
      </c>
      <c r="AX121" s="39">
        <f>SUM(AW121*$D121*$E121*$F121*$G121*$AX$8)</f>
        <v>0</v>
      </c>
      <c r="AY121" s="60">
        <v>0</v>
      </c>
      <c r="AZ121" s="39">
        <f>SUM(AY121*$D121*$E121*$F121*$G121*$AZ$8)</f>
        <v>0</v>
      </c>
      <c r="BA121" s="60">
        <v>0</v>
      </c>
      <c r="BB121" s="39">
        <f>SUM(BA121*$D121*$E121*$F121*$G121*$BB$8)</f>
        <v>0</v>
      </c>
      <c r="BC121" s="60">
        <v>0</v>
      </c>
      <c r="BD121" s="39">
        <f>SUM(BC121*$D121*$E121*$F121*$G121*$BD$8)</f>
        <v>0</v>
      </c>
      <c r="BE121" s="60">
        <v>0</v>
      </c>
      <c r="BF121" s="39">
        <f>SUM(BE121*$D121*$E121*$F121*$G121*$BF$8)</f>
        <v>0</v>
      </c>
      <c r="BG121" s="60"/>
      <c r="BH121" s="39">
        <f>SUM(BG121*$D121*$E121*$F121*$G121*$BH$8)</f>
        <v>0</v>
      </c>
      <c r="BI121" s="60">
        <v>0</v>
      </c>
      <c r="BJ121" s="39">
        <f>BI121*$D121*$E121*$F121*$H121*$BJ$8</f>
        <v>0</v>
      </c>
      <c r="BK121" s="60">
        <v>0</v>
      </c>
      <c r="BL121" s="39">
        <f>BK121*$D121*$E121*$F121*$H121*$BL$8</f>
        <v>0</v>
      </c>
      <c r="BM121" s="70"/>
      <c r="BN121" s="39">
        <f>BM121*$D121*$E121*$F121*$H121*$BN$8</f>
        <v>0</v>
      </c>
      <c r="BO121" s="60">
        <v>0</v>
      </c>
      <c r="BP121" s="39">
        <f>BO121*$D121*$E121*$F121*$H121*$BP$8</f>
        <v>0</v>
      </c>
      <c r="BQ121" s="61">
        <v>0</v>
      </c>
      <c r="BR121" s="39">
        <f>BQ121*$D121*$E121*$F121*$H121*$BR$8</f>
        <v>0</v>
      </c>
      <c r="BS121" s="60">
        <v>1</v>
      </c>
      <c r="BT121" s="39">
        <f>BS121*$D121*$E121*$F121*$H121*$BT$8</f>
        <v>83124.383999999991</v>
      </c>
      <c r="BU121" s="60"/>
      <c r="BV121" s="39">
        <f>BU121*$D121*$E121*$F121*$H121*$BV$8</f>
        <v>0</v>
      </c>
      <c r="BW121" s="61"/>
      <c r="BX121" s="39">
        <f>BW121*$D121*$E121*$F121*$H121*$BX$8</f>
        <v>0</v>
      </c>
      <c r="BY121" s="60">
        <v>0</v>
      </c>
      <c r="BZ121" s="39">
        <f>BY121*$D121*$E121*$F121*$H121*$BZ$8</f>
        <v>0</v>
      </c>
      <c r="CA121" s="60">
        <v>0</v>
      </c>
      <c r="CB121" s="39">
        <f>CA121*$D121*$E121*$F121*$H121*$CB$8</f>
        <v>0</v>
      </c>
      <c r="CC121" s="60">
        <v>0</v>
      </c>
      <c r="CD121" s="39">
        <f>CC121*$D121*$E121*$F121*$H121*$CD$8</f>
        <v>0</v>
      </c>
      <c r="CE121" s="60">
        <v>0</v>
      </c>
      <c r="CF121" s="39">
        <f>CE121*$D121*$E121*$F121*$H121*$CF$8</f>
        <v>0</v>
      </c>
      <c r="CG121" s="60"/>
      <c r="CH121" s="39">
        <f>CG121*$D121*$E121*$F121*$H121*$CH$8</f>
        <v>0</v>
      </c>
      <c r="CI121" s="61"/>
      <c r="CJ121" s="39">
        <f>CI121*$D121*$E121*$F121*$H121*$CJ$8</f>
        <v>0</v>
      </c>
      <c r="CK121" s="60">
        <v>0</v>
      </c>
      <c r="CL121" s="39">
        <f>CK121*$D121*$E121*$F121*$H121*$CL$8</f>
        <v>0</v>
      </c>
      <c r="CM121" s="61">
        <v>0</v>
      </c>
      <c r="CN121" s="39">
        <f>CM121*$D121*$E121*$F121*$I121*$CN$8</f>
        <v>0</v>
      </c>
      <c r="CO121" s="60">
        <v>0</v>
      </c>
      <c r="CP121" s="39">
        <f>CO121*$D121*$E121*$F121*$J121*$CP$8</f>
        <v>0</v>
      </c>
      <c r="CQ121" s="39"/>
      <c r="CR121" s="39">
        <f>CQ121*D121*E121*F121</f>
        <v>0</v>
      </c>
      <c r="CS121" s="44">
        <f t="shared" si="445"/>
        <v>1</v>
      </c>
      <c r="CT121" s="44">
        <f t="shared" si="445"/>
        <v>83124.383999999991</v>
      </c>
      <c r="CU121" s="79">
        <f t="shared" si="329"/>
        <v>1</v>
      </c>
    </row>
    <row r="122" spans="1:99" s="1" customFormat="1" x14ac:dyDescent="0.25">
      <c r="A122" s="127">
        <v>26</v>
      </c>
      <c r="B122" s="127"/>
      <c r="C122" s="128" t="s">
        <v>232</v>
      </c>
      <c r="D122" s="136">
        <v>11480</v>
      </c>
      <c r="E122" s="140">
        <v>0.98</v>
      </c>
      <c r="F122" s="130">
        <v>1</v>
      </c>
      <c r="G122" s="136">
        <v>1.4</v>
      </c>
      <c r="H122" s="34">
        <v>1.68</v>
      </c>
      <c r="I122" s="34">
        <v>2.23</v>
      </c>
      <c r="J122" s="37">
        <v>2.57</v>
      </c>
      <c r="K122" s="90">
        <f>K123</f>
        <v>0</v>
      </c>
      <c r="L122" s="90">
        <f>L123</f>
        <v>0</v>
      </c>
      <c r="M122" s="90">
        <f>M123</f>
        <v>0</v>
      </c>
      <c r="N122" s="90">
        <f t="shared" ref="N122:CH122" si="446">N123</f>
        <v>0</v>
      </c>
      <c r="O122" s="90">
        <f t="shared" si="446"/>
        <v>0</v>
      </c>
      <c r="P122" s="90">
        <f t="shared" si="446"/>
        <v>0</v>
      </c>
      <c r="Q122" s="91">
        <f t="shared" si="446"/>
        <v>0</v>
      </c>
      <c r="R122" s="90">
        <f t="shared" si="446"/>
        <v>0</v>
      </c>
      <c r="S122" s="90">
        <f t="shared" si="446"/>
        <v>0</v>
      </c>
      <c r="T122" s="90">
        <f t="shared" si="446"/>
        <v>0</v>
      </c>
      <c r="U122" s="90">
        <f t="shared" si="446"/>
        <v>0</v>
      </c>
      <c r="V122" s="90">
        <f t="shared" si="446"/>
        <v>0</v>
      </c>
      <c r="W122" s="90">
        <f t="shared" si="446"/>
        <v>0</v>
      </c>
      <c r="X122" s="90">
        <f t="shared" si="446"/>
        <v>0</v>
      </c>
      <c r="Y122" s="90">
        <f t="shared" si="446"/>
        <v>0</v>
      </c>
      <c r="Z122" s="90">
        <f t="shared" si="446"/>
        <v>0</v>
      </c>
      <c r="AA122" s="90">
        <f t="shared" si="446"/>
        <v>12</v>
      </c>
      <c r="AB122" s="90">
        <f t="shared" si="446"/>
        <v>189006.71999999997</v>
      </c>
      <c r="AC122" s="141">
        <f>AC123</f>
        <v>0</v>
      </c>
      <c r="AD122" s="141">
        <f>AD123</f>
        <v>0</v>
      </c>
      <c r="AE122" s="90">
        <f t="shared" si="446"/>
        <v>0</v>
      </c>
      <c r="AF122" s="90">
        <f t="shared" si="446"/>
        <v>0</v>
      </c>
      <c r="AG122" s="91">
        <f t="shared" si="446"/>
        <v>0</v>
      </c>
      <c r="AH122" s="90">
        <f t="shared" si="446"/>
        <v>0</v>
      </c>
      <c r="AI122" s="90">
        <f t="shared" si="446"/>
        <v>0</v>
      </c>
      <c r="AJ122" s="90">
        <f t="shared" si="446"/>
        <v>0</v>
      </c>
      <c r="AK122" s="90">
        <f>AK123</f>
        <v>0</v>
      </c>
      <c r="AL122" s="90">
        <f>AL123</f>
        <v>0</v>
      </c>
      <c r="AM122" s="141">
        <f t="shared" si="446"/>
        <v>0</v>
      </c>
      <c r="AN122" s="141">
        <f t="shared" si="446"/>
        <v>0</v>
      </c>
      <c r="AO122" s="90">
        <f t="shared" si="446"/>
        <v>0</v>
      </c>
      <c r="AP122" s="90">
        <f t="shared" si="446"/>
        <v>0</v>
      </c>
      <c r="AQ122" s="90">
        <f t="shared" si="446"/>
        <v>0</v>
      </c>
      <c r="AR122" s="90">
        <f t="shared" si="446"/>
        <v>0</v>
      </c>
      <c r="AS122" s="90">
        <f t="shared" si="446"/>
        <v>0</v>
      </c>
      <c r="AT122" s="90">
        <f t="shared" si="446"/>
        <v>0</v>
      </c>
      <c r="AU122" s="90">
        <f t="shared" si="446"/>
        <v>0</v>
      </c>
      <c r="AV122" s="90">
        <f t="shared" si="446"/>
        <v>0</v>
      </c>
      <c r="AW122" s="90">
        <f t="shared" si="446"/>
        <v>0</v>
      </c>
      <c r="AX122" s="90">
        <f t="shared" si="446"/>
        <v>0</v>
      </c>
      <c r="AY122" s="90">
        <f t="shared" si="446"/>
        <v>0</v>
      </c>
      <c r="AZ122" s="90">
        <f t="shared" si="446"/>
        <v>0</v>
      </c>
      <c r="BA122" s="90">
        <f t="shared" si="446"/>
        <v>0</v>
      </c>
      <c r="BB122" s="90">
        <f t="shared" si="446"/>
        <v>0</v>
      </c>
      <c r="BC122" s="90">
        <f t="shared" si="446"/>
        <v>0</v>
      </c>
      <c r="BD122" s="90">
        <f t="shared" si="446"/>
        <v>0</v>
      </c>
      <c r="BE122" s="90">
        <f t="shared" si="446"/>
        <v>0</v>
      </c>
      <c r="BF122" s="90">
        <f t="shared" si="446"/>
        <v>0</v>
      </c>
      <c r="BG122" s="90">
        <f t="shared" si="446"/>
        <v>0</v>
      </c>
      <c r="BH122" s="90">
        <f t="shared" si="446"/>
        <v>0</v>
      </c>
      <c r="BI122" s="90">
        <f t="shared" si="446"/>
        <v>0</v>
      </c>
      <c r="BJ122" s="90">
        <f t="shared" si="446"/>
        <v>0</v>
      </c>
      <c r="BK122" s="90">
        <f>BK123</f>
        <v>0</v>
      </c>
      <c r="BL122" s="90">
        <f>BL123</f>
        <v>0</v>
      </c>
      <c r="BM122" s="90">
        <f>BM123</f>
        <v>0</v>
      </c>
      <c r="BN122" s="90">
        <f>BN123</f>
        <v>0</v>
      </c>
      <c r="BO122" s="90">
        <f t="shared" si="446"/>
        <v>1</v>
      </c>
      <c r="BP122" s="90">
        <f t="shared" si="446"/>
        <v>18900.671999999999</v>
      </c>
      <c r="BQ122" s="91">
        <f t="shared" si="446"/>
        <v>0</v>
      </c>
      <c r="BR122" s="90">
        <f t="shared" si="446"/>
        <v>0</v>
      </c>
      <c r="BS122" s="90">
        <f t="shared" si="446"/>
        <v>0</v>
      </c>
      <c r="BT122" s="90">
        <f t="shared" si="446"/>
        <v>0</v>
      </c>
      <c r="BU122" s="90">
        <f t="shared" si="446"/>
        <v>0</v>
      </c>
      <c r="BV122" s="90">
        <f t="shared" si="446"/>
        <v>0</v>
      </c>
      <c r="BW122" s="91">
        <f t="shared" si="446"/>
        <v>0</v>
      </c>
      <c r="BX122" s="90">
        <f t="shared" si="446"/>
        <v>0</v>
      </c>
      <c r="BY122" s="90">
        <f t="shared" si="446"/>
        <v>11</v>
      </c>
      <c r="BZ122" s="90">
        <f t="shared" si="446"/>
        <v>207907.39199999999</v>
      </c>
      <c r="CA122" s="90">
        <f t="shared" si="446"/>
        <v>0</v>
      </c>
      <c r="CB122" s="90">
        <f t="shared" si="446"/>
        <v>0</v>
      </c>
      <c r="CC122" s="90">
        <f t="shared" si="446"/>
        <v>0</v>
      </c>
      <c r="CD122" s="90">
        <f t="shared" si="446"/>
        <v>0</v>
      </c>
      <c r="CE122" s="90">
        <f t="shared" si="446"/>
        <v>0</v>
      </c>
      <c r="CF122" s="90">
        <f t="shared" si="446"/>
        <v>0</v>
      </c>
      <c r="CG122" s="90">
        <f t="shared" si="446"/>
        <v>0</v>
      </c>
      <c r="CH122" s="90">
        <f t="shared" si="446"/>
        <v>0</v>
      </c>
      <c r="CI122" s="91">
        <f t="shared" ref="CI122:CT122" si="447">CI123</f>
        <v>0</v>
      </c>
      <c r="CJ122" s="90">
        <f t="shared" si="447"/>
        <v>0</v>
      </c>
      <c r="CK122" s="90">
        <f t="shared" si="447"/>
        <v>0</v>
      </c>
      <c r="CL122" s="90">
        <f t="shared" si="447"/>
        <v>0</v>
      </c>
      <c r="CM122" s="91">
        <v>0</v>
      </c>
      <c r="CN122" s="90">
        <f t="shared" si="447"/>
        <v>0</v>
      </c>
      <c r="CO122" s="90">
        <f t="shared" si="447"/>
        <v>0</v>
      </c>
      <c r="CP122" s="90">
        <f t="shared" si="447"/>
        <v>0</v>
      </c>
      <c r="CQ122" s="90">
        <f t="shared" si="447"/>
        <v>0</v>
      </c>
      <c r="CR122" s="90">
        <f t="shared" si="447"/>
        <v>0</v>
      </c>
      <c r="CS122" s="90">
        <f t="shared" si="447"/>
        <v>24</v>
      </c>
      <c r="CT122" s="90">
        <f t="shared" si="447"/>
        <v>415814.78399999999</v>
      </c>
      <c r="CU122" s="79"/>
    </row>
    <row r="123" spans="1:99" s="1" customFormat="1" ht="45" x14ac:dyDescent="0.25">
      <c r="A123" s="28"/>
      <c r="B123" s="28">
        <v>83</v>
      </c>
      <c r="C123" s="33" t="s">
        <v>233</v>
      </c>
      <c r="D123" s="34">
        <v>11480</v>
      </c>
      <c r="E123" s="35">
        <v>0.98</v>
      </c>
      <c r="F123" s="36">
        <v>1</v>
      </c>
      <c r="G123" s="34">
        <v>1.4</v>
      </c>
      <c r="H123" s="34">
        <v>1.68</v>
      </c>
      <c r="I123" s="34">
        <v>2.23</v>
      </c>
      <c r="J123" s="37">
        <v>2.57</v>
      </c>
      <c r="K123" s="38"/>
      <c r="L123" s="39">
        <f>SUM(K123*$D123*$E123*$F123*$G123*$L$8)</f>
        <v>0</v>
      </c>
      <c r="M123" s="38"/>
      <c r="N123" s="39">
        <f t="shared" si="330"/>
        <v>0</v>
      </c>
      <c r="O123" s="38"/>
      <c r="P123" s="39">
        <f>SUM(O123*$D123*$E123*$F123*$G123*$P$8)</f>
        <v>0</v>
      </c>
      <c r="Q123" s="40"/>
      <c r="R123" s="39">
        <f>SUM(Q123*$D123*$E123*$F123*$G123*$R$8)</f>
        <v>0</v>
      </c>
      <c r="S123" s="38"/>
      <c r="T123" s="39">
        <f>SUM(S123*$D123*$E123*$F123*$G123*$T$8)</f>
        <v>0</v>
      </c>
      <c r="U123" s="38"/>
      <c r="V123" s="39">
        <f>SUM(U123*$D123*$E123*$F123*$G123*$V$8)</f>
        <v>0</v>
      </c>
      <c r="W123" s="41"/>
      <c r="X123" s="39">
        <f t="shared" si="331"/>
        <v>0</v>
      </c>
      <c r="Y123" s="38"/>
      <c r="Z123" s="39">
        <f>SUM(Y123*$D123*$E123*$F123*$G123*$Z$8)</f>
        <v>0</v>
      </c>
      <c r="AA123" s="38">
        <v>12</v>
      </c>
      <c r="AB123" s="39">
        <f>SUM(AA123*$D123*$E123*$F123*$G123*$AB$8)</f>
        <v>189006.71999999997</v>
      </c>
      <c r="AC123" s="38"/>
      <c r="AD123" s="39">
        <f>SUM(AC123*$D123*$E123*$F123*$G123*$AD$8)</f>
        <v>0</v>
      </c>
      <c r="AE123" s="38"/>
      <c r="AF123" s="39">
        <f>AE123*$D123*$E123*$F123*$H123*$AF$8</f>
        <v>0</v>
      </c>
      <c r="AG123" s="40"/>
      <c r="AH123" s="39">
        <f>AG123*$D123*$E123*$F123*$H123*$AH$8</f>
        <v>0</v>
      </c>
      <c r="AI123" s="41"/>
      <c r="AJ123" s="39">
        <f>SUM(AI123*$D123*$E123*$F123*$G123*$AJ$8)</f>
        <v>0</v>
      </c>
      <c r="AK123" s="38"/>
      <c r="AL123" s="39">
        <f>SUM(AK123*$D123*$E123*$F123*$G123*$AL$8)</f>
        <v>0</v>
      </c>
      <c r="AM123" s="38"/>
      <c r="AN123" s="39">
        <f>SUM(AM123*$D123*$E123*$F123*$G123*$AN$8)</f>
        <v>0</v>
      </c>
      <c r="AO123" s="38"/>
      <c r="AP123" s="39">
        <f>SUM(AO123*$D123*$E123*$F123*$G123*$AP$8)</f>
        <v>0</v>
      </c>
      <c r="AQ123" s="38"/>
      <c r="AR123" s="39">
        <f>SUM(AQ123*$D123*$E123*$F123*$G123*$AR$8)</f>
        <v>0</v>
      </c>
      <c r="AS123" s="38"/>
      <c r="AT123" s="39">
        <f>SUM(AS123*$D123*$E123*$F123*$G123*$AT$8)</f>
        <v>0</v>
      </c>
      <c r="AU123" s="38"/>
      <c r="AV123" s="39">
        <f>SUM(AU123*$D123*$E123*$F123*$G123*$AV$8)</f>
        <v>0</v>
      </c>
      <c r="AW123" s="38"/>
      <c r="AX123" s="39">
        <f>SUM(AW123*$D123*$E123*$F123*$G123*$AX$8)</f>
        <v>0</v>
      </c>
      <c r="AY123" s="38"/>
      <c r="AZ123" s="39">
        <f>SUM(AY123*$D123*$E123*$F123*$G123*$AZ$8)</f>
        <v>0</v>
      </c>
      <c r="BA123" s="38"/>
      <c r="BB123" s="39">
        <f>SUM(BA123*$D123*$E123*$F123*$G123*$BB$8)</f>
        <v>0</v>
      </c>
      <c r="BC123" s="38"/>
      <c r="BD123" s="39">
        <f>SUM(BC123*$D123*$E123*$F123*$G123*$BD$8)</f>
        <v>0</v>
      </c>
      <c r="BE123" s="38"/>
      <c r="BF123" s="39">
        <f>SUM(BE123*$D123*$E123*$F123*$G123*$BF$8)</f>
        <v>0</v>
      </c>
      <c r="BG123" s="38"/>
      <c r="BH123" s="39">
        <f>SUM(BG123*$D123*$E123*$F123*$G123*$BH$8)</f>
        <v>0</v>
      </c>
      <c r="BI123" s="38"/>
      <c r="BJ123" s="39">
        <f>BI123*$D123*$E123*$F123*$H123*$BJ$8</f>
        <v>0</v>
      </c>
      <c r="BK123" s="38"/>
      <c r="BL123" s="39">
        <f>BK123*$D123*$E123*$F123*$H123*$BL$8</f>
        <v>0</v>
      </c>
      <c r="BM123" s="70"/>
      <c r="BN123" s="39">
        <f>BM123*$D123*$E123*$F123*$H123*$BN$8</f>
        <v>0</v>
      </c>
      <c r="BO123" s="43">
        <v>1</v>
      </c>
      <c r="BP123" s="39">
        <f>BO123*$D123*$E123*$F123*$H123*$BP$8</f>
        <v>18900.671999999999</v>
      </c>
      <c r="BQ123" s="40"/>
      <c r="BR123" s="39">
        <f>BQ123*$D123*$E123*$F123*$H123*$BR$8</f>
        <v>0</v>
      </c>
      <c r="BS123" s="38"/>
      <c r="BT123" s="39">
        <f>BS123*$D123*$E123*$F123*$H123*$BT$8</f>
        <v>0</v>
      </c>
      <c r="BU123" s="38"/>
      <c r="BV123" s="39">
        <f>BU123*$D123*$E123*$F123*$H123*$BV$8</f>
        <v>0</v>
      </c>
      <c r="BW123" s="40"/>
      <c r="BX123" s="39">
        <f>BW123*$D123*$E123*$F123*$H123*$BX$8</f>
        <v>0</v>
      </c>
      <c r="BY123" s="43">
        <v>11</v>
      </c>
      <c r="BZ123" s="39">
        <f>BY123*$D123*$E123*$F123*$H123*$BZ$8</f>
        <v>207907.39199999999</v>
      </c>
      <c r="CA123" s="38"/>
      <c r="CB123" s="39">
        <f>CA123*$D123*$E123*$F123*$H123*$CB$8</f>
        <v>0</v>
      </c>
      <c r="CC123" s="38"/>
      <c r="CD123" s="39">
        <f>CC123*$D123*$E123*$F123*$H123*$CD$8</f>
        <v>0</v>
      </c>
      <c r="CE123" s="38"/>
      <c r="CF123" s="39">
        <f>CE123*$D123*$E123*$F123*$H123*$CF$8</f>
        <v>0</v>
      </c>
      <c r="CG123" s="38"/>
      <c r="CH123" s="39">
        <f>CG123*$D123*$E123*$F123*$H123*$CH$8</f>
        <v>0</v>
      </c>
      <c r="CI123" s="40"/>
      <c r="CJ123" s="39">
        <f>CI123*$D123*$E123*$F123*$H123*$CJ$8</f>
        <v>0</v>
      </c>
      <c r="CK123" s="38"/>
      <c r="CL123" s="39">
        <f>CK123*$D123*$E123*$F123*$H123*$CL$8</f>
        <v>0</v>
      </c>
      <c r="CM123" s="40"/>
      <c r="CN123" s="39">
        <f>CM123*$D123*$E123*$F123*$I123*$CN$8</f>
        <v>0</v>
      </c>
      <c r="CO123" s="38"/>
      <c r="CP123" s="39">
        <f>CO123*$D123*$E123*$F123*$J123*$CP$8</f>
        <v>0</v>
      </c>
      <c r="CQ123" s="39"/>
      <c r="CR123" s="39">
        <f>CQ123*D123*E123*F123</f>
        <v>0</v>
      </c>
      <c r="CS123" s="44">
        <f>SUM(M123+K123+W123+O123+Q123+Y123+U123+S123+AA123+AE123+AC123+AG123+AI123+AM123+BI123+BO123+AK123+AW123+AY123+CA123+CC123+BY123+CE123+CG123+BS123+BU123+AO123+AQ123+AS123+AU123+BK123+BM123+BQ123+BA123+BC123+BE123+BG123+BW123+CI123+CK123+CM123+CO123+CQ123)</f>
        <v>24</v>
      </c>
      <c r="CT123" s="44">
        <f>SUM(N123+L123+X123+P123+R123+Z123+V123+T123+AB123+AF123+AD123+AH123+AJ123+AN123+BJ123+BP123+AL123+AX123+AZ123+CB123+CD123+BZ123+CF123+CH123+BT123+BV123+AP123+AR123+AT123+AV123+BL123+BN123+BR123+BB123+BD123+BF123+BH123+BX123+CJ123+CL123+CN123+CP123+CR123)</f>
        <v>415814.78399999999</v>
      </c>
      <c r="CU123" s="79">
        <f t="shared" si="329"/>
        <v>24</v>
      </c>
    </row>
    <row r="124" spans="1:99" s="1" customFormat="1" x14ac:dyDescent="0.25">
      <c r="A124" s="127">
        <v>27</v>
      </c>
      <c r="B124" s="127"/>
      <c r="C124" s="128" t="s">
        <v>234</v>
      </c>
      <c r="D124" s="136">
        <v>11480</v>
      </c>
      <c r="E124" s="140">
        <v>0.74</v>
      </c>
      <c r="F124" s="130">
        <v>1</v>
      </c>
      <c r="G124" s="136">
        <v>1.4</v>
      </c>
      <c r="H124" s="34">
        <v>1.68</v>
      </c>
      <c r="I124" s="34">
        <v>2.23</v>
      </c>
      <c r="J124" s="37">
        <v>2.57</v>
      </c>
      <c r="K124" s="90">
        <f>K125</f>
        <v>0</v>
      </c>
      <c r="L124" s="90">
        <f>L125</f>
        <v>0</v>
      </c>
      <c r="M124" s="90">
        <f>M125</f>
        <v>0</v>
      </c>
      <c r="N124" s="90">
        <f t="shared" ref="N124:CH124" si="448">N125</f>
        <v>0</v>
      </c>
      <c r="O124" s="90">
        <f t="shared" si="448"/>
        <v>0</v>
      </c>
      <c r="P124" s="90">
        <f t="shared" si="448"/>
        <v>0</v>
      </c>
      <c r="Q124" s="91">
        <f t="shared" si="448"/>
        <v>0</v>
      </c>
      <c r="R124" s="90">
        <f t="shared" si="448"/>
        <v>0</v>
      </c>
      <c r="S124" s="90">
        <f t="shared" si="448"/>
        <v>0</v>
      </c>
      <c r="T124" s="90">
        <f t="shared" si="448"/>
        <v>0</v>
      </c>
      <c r="U124" s="90">
        <f t="shared" si="448"/>
        <v>0</v>
      </c>
      <c r="V124" s="90">
        <f t="shared" si="448"/>
        <v>0</v>
      </c>
      <c r="W124" s="90">
        <f t="shared" si="448"/>
        <v>0</v>
      </c>
      <c r="X124" s="90">
        <f t="shared" si="448"/>
        <v>0</v>
      </c>
      <c r="Y124" s="90">
        <f t="shared" si="448"/>
        <v>0</v>
      </c>
      <c r="Z124" s="90">
        <f t="shared" si="448"/>
        <v>0</v>
      </c>
      <c r="AA124" s="90">
        <f t="shared" si="448"/>
        <v>0</v>
      </c>
      <c r="AB124" s="90">
        <f t="shared" si="448"/>
        <v>0</v>
      </c>
      <c r="AC124" s="141">
        <f>AC125</f>
        <v>3</v>
      </c>
      <c r="AD124" s="141">
        <f>AD125</f>
        <v>35679.839999999997</v>
      </c>
      <c r="AE124" s="90">
        <f t="shared" si="448"/>
        <v>0</v>
      </c>
      <c r="AF124" s="90">
        <f t="shared" si="448"/>
        <v>0</v>
      </c>
      <c r="AG124" s="91">
        <f t="shared" si="448"/>
        <v>0</v>
      </c>
      <c r="AH124" s="90">
        <f t="shared" si="448"/>
        <v>0</v>
      </c>
      <c r="AI124" s="90">
        <f t="shared" si="448"/>
        <v>0</v>
      </c>
      <c r="AJ124" s="90">
        <f t="shared" si="448"/>
        <v>0</v>
      </c>
      <c r="AK124" s="90">
        <f>AK125</f>
        <v>0</v>
      </c>
      <c r="AL124" s="90">
        <f>AL125</f>
        <v>0</v>
      </c>
      <c r="AM124" s="141">
        <f t="shared" si="448"/>
        <v>0</v>
      </c>
      <c r="AN124" s="141">
        <f t="shared" si="448"/>
        <v>0</v>
      </c>
      <c r="AO124" s="90">
        <f t="shared" si="448"/>
        <v>0</v>
      </c>
      <c r="AP124" s="90">
        <f t="shared" si="448"/>
        <v>0</v>
      </c>
      <c r="AQ124" s="90">
        <f t="shared" si="448"/>
        <v>0</v>
      </c>
      <c r="AR124" s="90">
        <f t="shared" si="448"/>
        <v>0</v>
      </c>
      <c r="AS124" s="90">
        <f t="shared" si="448"/>
        <v>0</v>
      </c>
      <c r="AT124" s="90">
        <f t="shared" si="448"/>
        <v>0</v>
      </c>
      <c r="AU124" s="90">
        <f t="shared" si="448"/>
        <v>0</v>
      </c>
      <c r="AV124" s="90">
        <f t="shared" si="448"/>
        <v>0</v>
      </c>
      <c r="AW124" s="90">
        <f t="shared" si="448"/>
        <v>0</v>
      </c>
      <c r="AX124" s="90">
        <f t="shared" si="448"/>
        <v>0</v>
      </c>
      <c r="AY124" s="90">
        <f t="shared" si="448"/>
        <v>0</v>
      </c>
      <c r="AZ124" s="90">
        <f t="shared" si="448"/>
        <v>0</v>
      </c>
      <c r="BA124" s="90">
        <f t="shared" si="448"/>
        <v>0</v>
      </c>
      <c r="BB124" s="90">
        <f t="shared" si="448"/>
        <v>0</v>
      </c>
      <c r="BC124" s="90">
        <f t="shared" si="448"/>
        <v>0</v>
      </c>
      <c r="BD124" s="90">
        <f t="shared" si="448"/>
        <v>0</v>
      </c>
      <c r="BE124" s="90">
        <f t="shared" si="448"/>
        <v>0</v>
      </c>
      <c r="BF124" s="90">
        <f t="shared" si="448"/>
        <v>0</v>
      </c>
      <c r="BG124" s="90">
        <f t="shared" si="448"/>
        <v>0</v>
      </c>
      <c r="BH124" s="90">
        <f t="shared" si="448"/>
        <v>0</v>
      </c>
      <c r="BI124" s="90">
        <f t="shared" si="448"/>
        <v>0</v>
      </c>
      <c r="BJ124" s="90">
        <f t="shared" si="448"/>
        <v>0</v>
      </c>
      <c r="BK124" s="90">
        <f>BK125</f>
        <v>0</v>
      </c>
      <c r="BL124" s="90">
        <f>BL125</f>
        <v>0</v>
      </c>
      <c r="BM124" s="90">
        <f>BM125</f>
        <v>0</v>
      </c>
      <c r="BN124" s="90">
        <f>BN125</f>
        <v>0</v>
      </c>
      <c r="BO124" s="90">
        <f t="shared" si="448"/>
        <v>0</v>
      </c>
      <c r="BP124" s="90">
        <f t="shared" si="448"/>
        <v>0</v>
      </c>
      <c r="BQ124" s="91">
        <f t="shared" si="448"/>
        <v>0</v>
      </c>
      <c r="BR124" s="90">
        <f t="shared" si="448"/>
        <v>0</v>
      </c>
      <c r="BS124" s="90">
        <f t="shared" si="448"/>
        <v>0</v>
      </c>
      <c r="BT124" s="90">
        <f t="shared" si="448"/>
        <v>0</v>
      </c>
      <c r="BU124" s="90">
        <f t="shared" si="448"/>
        <v>0</v>
      </c>
      <c r="BV124" s="90">
        <f t="shared" si="448"/>
        <v>0</v>
      </c>
      <c r="BW124" s="91">
        <f t="shared" si="448"/>
        <v>0</v>
      </c>
      <c r="BX124" s="90">
        <f t="shared" si="448"/>
        <v>0</v>
      </c>
      <c r="BY124" s="90">
        <f t="shared" si="448"/>
        <v>0</v>
      </c>
      <c r="BZ124" s="90">
        <f t="shared" si="448"/>
        <v>0</v>
      </c>
      <c r="CA124" s="90">
        <f t="shared" si="448"/>
        <v>0</v>
      </c>
      <c r="CB124" s="90">
        <f t="shared" si="448"/>
        <v>0</v>
      </c>
      <c r="CC124" s="90">
        <f t="shared" si="448"/>
        <v>0</v>
      </c>
      <c r="CD124" s="90">
        <f t="shared" si="448"/>
        <v>0</v>
      </c>
      <c r="CE124" s="90">
        <f t="shared" si="448"/>
        <v>0</v>
      </c>
      <c r="CF124" s="90">
        <f t="shared" si="448"/>
        <v>0</v>
      </c>
      <c r="CG124" s="90">
        <f t="shared" si="448"/>
        <v>0</v>
      </c>
      <c r="CH124" s="90">
        <f t="shared" si="448"/>
        <v>0</v>
      </c>
      <c r="CI124" s="91">
        <f t="shared" ref="CI124:CT124" si="449">CI125</f>
        <v>2</v>
      </c>
      <c r="CJ124" s="90">
        <f t="shared" si="449"/>
        <v>28543.872000000003</v>
      </c>
      <c r="CK124" s="90">
        <f t="shared" si="449"/>
        <v>0</v>
      </c>
      <c r="CL124" s="90">
        <f t="shared" si="449"/>
        <v>0</v>
      </c>
      <c r="CM124" s="91">
        <v>0</v>
      </c>
      <c r="CN124" s="90">
        <f t="shared" si="449"/>
        <v>0</v>
      </c>
      <c r="CO124" s="90">
        <f t="shared" si="449"/>
        <v>0</v>
      </c>
      <c r="CP124" s="90">
        <f t="shared" si="449"/>
        <v>0</v>
      </c>
      <c r="CQ124" s="90">
        <f t="shared" si="449"/>
        <v>0</v>
      </c>
      <c r="CR124" s="90">
        <f t="shared" si="449"/>
        <v>0</v>
      </c>
      <c r="CS124" s="90">
        <f t="shared" si="449"/>
        <v>5</v>
      </c>
      <c r="CT124" s="90">
        <f t="shared" si="449"/>
        <v>64223.712</v>
      </c>
      <c r="CU124" s="79"/>
    </row>
    <row r="125" spans="1:99" s="1" customFormat="1" ht="30" x14ac:dyDescent="0.25">
      <c r="A125" s="28"/>
      <c r="B125" s="28">
        <v>84</v>
      </c>
      <c r="C125" s="58" t="s">
        <v>235</v>
      </c>
      <c r="D125" s="34">
        <v>11480</v>
      </c>
      <c r="E125" s="62">
        <v>0.74</v>
      </c>
      <c r="F125" s="36">
        <v>1</v>
      </c>
      <c r="G125" s="34">
        <v>1.4</v>
      </c>
      <c r="H125" s="34">
        <v>1.68</v>
      </c>
      <c r="I125" s="34">
        <v>2.23</v>
      </c>
      <c r="J125" s="37">
        <v>2.57</v>
      </c>
      <c r="K125" s="38"/>
      <c r="L125" s="39">
        <f>SUM(K125*$D125*$E125*$F125*$G125*$L$8)</f>
        <v>0</v>
      </c>
      <c r="M125" s="38"/>
      <c r="N125" s="39">
        <f t="shared" si="330"/>
        <v>0</v>
      </c>
      <c r="O125" s="38"/>
      <c r="P125" s="39">
        <f>SUM(O125*$D125*$E125*$F125*$G125*$P$8)</f>
        <v>0</v>
      </c>
      <c r="Q125" s="40"/>
      <c r="R125" s="39">
        <f>SUM(Q125*$D125*$E125*$F125*$G125*$R$8)</f>
        <v>0</v>
      </c>
      <c r="S125" s="38"/>
      <c r="T125" s="39">
        <f>SUM(S125*$D125*$E125*$F125*$G125*$T$8)</f>
        <v>0</v>
      </c>
      <c r="U125" s="38"/>
      <c r="V125" s="39">
        <f>SUM(U125*$D125*$E125*$F125*$G125*$V$8)</f>
        <v>0</v>
      </c>
      <c r="W125" s="41"/>
      <c r="X125" s="39">
        <f t="shared" si="331"/>
        <v>0</v>
      </c>
      <c r="Y125" s="38"/>
      <c r="Z125" s="39">
        <f>SUM(Y125*$D125*$E125*$F125*$G125*$Z$8)</f>
        <v>0</v>
      </c>
      <c r="AA125" s="38"/>
      <c r="AB125" s="39">
        <f>SUM(AA125*$D125*$E125*$F125*$G125*$AB$8)</f>
        <v>0</v>
      </c>
      <c r="AC125" s="38">
        <v>3</v>
      </c>
      <c r="AD125" s="39">
        <f>SUM(AC125*$D125*$E125*$F125*$G125*$AD$8)</f>
        <v>35679.839999999997</v>
      </c>
      <c r="AE125" s="38"/>
      <c r="AF125" s="39">
        <f>AE125*$D125*$E125*$F125*$H125*$AF$8</f>
        <v>0</v>
      </c>
      <c r="AG125" s="40"/>
      <c r="AH125" s="39">
        <f>AG125*$D125*$E125*$F125*$H125*$AH$8</f>
        <v>0</v>
      </c>
      <c r="AI125" s="41"/>
      <c r="AJ125" s="39">
        <f>SUM(AI125*$D125*$E125*$F125*$G125*$AJ$8)</f>
        <v>0</v>
      </c>
      <c r="AK125" s="38"/>
      <c r="AL125" s="39">
        <f>SUM(AK125*$D125*$E125*$F125*$G125*$AL$8)</f>
        <v>0</v>
      </c>
      <c r="AM125" s="38"/>
      <c r="AN125" s="39">
        <f>SUM(AM125*$D125*$E125*$F125*$G125*$AN$8)</f>
        <v>0</v>
      </c>
      <c r="AO125" s="38"/>
      <c r="AP125" s="39">
        <f>SUM(AO125*$D125*$E125*$F125*$G125*$AP$8)</f>
        <v>0</v>
      </c>
      <c r="AQ125" s="38"/>
      <c r="AR125" s="39">
        <f>SUM(AQ125*$D125*$E125*$F125*$G125*$AR$8)</f>
        <v>0</v>
      </c>
      <c r="AS125" s="38"/>
      <c r="AT125" s="39">
        <f>SUM(AS125*$D125*$E125*$F125*$G125*$AT$8)</f>
        <v>0</v>
      </c>
      <c r="AU125" s="38"/>
      <c r="AV125" s="39">
        <f>SUM(AU125*$D125*$E125*$F125*$G125*$AV$8)</f>
        <v>0</v>
      </c>
      <c r="AW125" s="38"/>
      <c r="AX125" s="39">
        <f>SUM(AW125*$D125*$E125*$F125*$G125*$AX$8)</f>
        <v>0</v>
      </c>
      <c r="AY125" s="38"/>
      <c r="AZ125" s="39">
        <f>SUM(AY125*$D125*$E125*$F125*$G125*$AZ$8)</f>
        <v>0</v>
      </c>
      <c r="BA125" s="38"/>
      <c r="BB125" s="39">
        <f>SUM(BA125*$D125*$E125*$F125*$G125*$BB$8)</f>
        <v>0</v>
      </c>
      <c r="BC125" s="38"/>
      <c r="BD125" s="39">
        <f>SUM(BC125*$D125*$E125*$F125*$G125*$BD$8)</f>
        <v>0</v>
      </c>
      <c r="BE125" s="38"/>
      <c r="BF125" s="39">
        <f>SUM(BE125*$D125*$E125*$F125*$G125*$BF$8)</f>
        <v>0</v>
      </c>
      <c r="BG125" s="38"/>
      <c r="BH125" s="39">
        <f>SUM(BG125*$D125*$E125*$F125*$G125*$BH$8)</f>
        <v>0</v>
      </c>
      <c r="BI125" s="38"/>
      <c r="BJ125" s="39">
        <f>BI125*$D125*$E125*$F125*$H125*$BJ$8</f>
        <v>0</v>
      </c>
      <c r="BK125" s="38"/>
      <c r="BL125" s="39">
        <f>BK125*$D125*$E125*$F125*$H125*$BL$8</f>
        <v>0</v>
      </c>
      <c r="BM125" s="70"/>
      <c r="BN125" s="39">
        <f>BM125*$D125*$E125*$F125*$H125*$BN$8</f>
        <v>0</v>
      </c>
      <c r="BO125" s="38"/>
      <c r="BP125" s="39">
        <f>BO125*$D125*$E125*$F125*$H125*$BP$8</f>
        <v>0</v>
      </c>
      <c r="BQ125" s="40"/>
      <c r="BR125" s="39">
        <f>BQ125*$D125*$E125*$F125*$H125*$BR$8</f>
        <v>0</v>
      </c>
      <c r="BS125" s="38"/>
      <c r="BT125" s="39">
        <f>BS125*$D125*$E125*$F125*$H125*$BT$8</f>
        <v>0</v>
      </c>
      <c r="BU125" s="38"/>
      <c r="BV125" s="39">
        <f>BU125*$D125*$E125*$F125*$H125*$BV$8</f>
        <v>0</v>
      </c>
      <c r="BW125" s="40"/>
      <c r="BX125" s="39">
        <f>BW125*$D125*$E125*$F125*$H125*$BX$8</f>
        <v>0</v>
      </c>
      <c r="BY125" s="43"/>
      <c r="BZ125" s="39">
        <f>BY125*$D125*$E125*$F125*$H125*$BZ$8</f>
        <v>0</v>
      </c>
      <c r="CA125" s="38"/>
      <c r="CB125" s="39">
        <f>CA125*$D125*$E125*$F125*$H125*$CB$8</f>
        <v>0</v>
      </c>
      <c r="CC125" s="38"/>
      <c r="CD125" s="39">
        <f>CC125*$D125*$E125*$F125*$H125*$CD$8</f>
        <v>0</v>
      </c>
      <c r="CE125" s="38"/>
      <c r="CF125" s="39">
        <f>CE125*$D125*$E125*$F125*$H125*$CF$8</f>
        <v>0</v>
      </c>
      <c r="CG125" s="38"/>
      <c r="CH125" s="39">
        <f>CG125*$D125*$E125*$F125*$H125*$CH$8</f>
        <v>0</v>
      </c>
      <c r="CI125" s="40">
        <v>2</v>
      </c>
      <c r="CJ125" s="39">
        <f>CI125*$D125*$E125*$F125*$H125*$CJ$8</f>
        <v>28543.872000000003</v>
      </c>
      <c r="CK125" s="38"/>
      <c r="CL125" s="39">
        <f>CK125*$D125*$E125*$F125*$H125*$CL$8</f>
        <v>0</v>
      </c>
      <c r="CM125" s="40"/>
      <c r="CN125" s="39">
        <f>CM125*$D125*$E125*$F125*$I125*$CN$8</f>
        <v>0</v>
      </c>
      <c r="CO125" s="38"/>
      <c r="CP125" s="39">
        <f>CO125*$D125*$E125*$F125*$J125*$CP$8</f>
        <v>0</v>
      </c>
      <c r="CQ125" s="39"/>
      <c r="CR125" s="39">
        <f>CQ125*D125*E125*F125</f>
        <v>0</v>
      </c>
      <c r="CS125" s="44">
        <f>SUM(M125+K125+W125+O125+Q125+Y125+U125+S125+AA125+AE125+AC125+AG125+AI125+AM125+BI125+BO125+AK125+AW125+AY125+CA125+CC125+BY125+CE125+CG125+BS125+BU125+AO125+AQ125+AS125+AU125+BK125+BM125+BQ125+BA125+BC125+BE125+BG125+BW125+CI125+CK125+CM125+CO125+CQ125)</f>
        <v>5</v>
      </c>
      <c r="CT125" s="44">
        <f>SUM(N125+L125+X125+P125+R125+Z125+V125+T125+AB125+AF125+AD125+AH125+AJ125+AN125+BJ125+BP125+AL125+AX125+AZ125+CB125+CD125+BZ125+CF125+CH125+BT125+BV125+AP125+AR125+AT125+AV125+BL125+BN125+BR125+BB125+BD125+BF125+BH125+BX125+CJ125+CL125+CN125+CP125+CR125)</f>
        <v>64223.712</v>
      </c>
      <c r="CU125" s="79">
        <f t="shared" si="329"/>
        <v>5</v>
      </c>
    </row>
    <row r="126" spans="1:99" s="100" customFormat="1" x14ac:dyDescent="0.25">
      <c r="A126" s="142">
        <v>28</v>
      </c>
      <c r="B126" s="142"/>
      <c r="C126" s="128" t="s">
        <v>236</v>
      </c>
      <c r="D126" s="136">
        <v>11480</v>
      </c>
      <c r="E126" s="140">
        <v>1.32</v>
      </c>
      <c r="F126" s="130">
        <v>1</v>
      </c>
      <c r="G126" s="136">
        <v>1.4</v>
      </c>
      <c r="H126" s="34">
        <v>1.68</v>
      </c>
      <c r="I126" s="34">
        <v>2.23</v>
      </c>
      <c r="J126" s="37">
        <v>2.57</v>
      </c>
      <c r="K126" s="90">
        <f>K127</f>
        <v>0</v>
      </c>
      <c r="L126" s="90">
        <f>L127</f>
        <v>0</v>
      </c>
      <c r="M126" s="90">
        <f>M127</f>
        <v>0</v>
      </c>
      <c r="N126" s="90">
        <f t="shared" ref="N126:CH126" si="450">N127</f>
        <v>0</v>
      </c>
      <c r="O126" s="90">
        <f t="shared" si="450"/>
        <v>0</v>
      </c>
      <c r="P126" s="90">
        <f t="shared" si="450"/>
        <v>0</v>
      </c>
      <c r="Q126" s="91">
        <f t="shared" si="450"/>
        <v>0</v>
      </c>
      <c r="R126" s="90">
        <f t="shared" si="450"/>
        <v>0</v>
      </c>
      <c r="S126" s="90">
        <f t="shared" si="450"/>
        <v>0</v>
      </c>
      <c r="T126" s="90">
        <f t="shared" si="450"/>
        <v>0</v>
      </c>
      <c r="U126" s="90">
        <f t="shared" si="450"/>
        <v>0</v>
      </c>
      <c r="V126" s="90">
        <f t="shared" si="450"/>
        <v>0</v>
      </c>
      <c r="W126" s="90">
        <f t="shared" si="450"/>
        <v>0</v>
      </c>
      <c r="X126" s="90">
        <f t="shared" si="450"/>
        <v>0</v>
      </c>
      <c r="Y126" s="90">
        <f t="shared" si="450"/>
        <v>0</v>
      </c>
      <c r="Z126" s="90">
        <f t="shared" si="450"/>
        <v>0</v>
      </c>
      <c r="AA126" s="90">
        <f t="shared" si="450"/>
        <v>0</v>
      </c>
      <c r="AB126" s="90">
        <f t="shared" si="450"/>
        <v>0</v>
      </c>
      <c r="AC126" s="141">
        <f>AC127</f>
        <v>0</v>
      </c>
      <c r="AD126" s="141">
        <f>AD127</f>
        <v>0</v>
      </c>
      <c r="AE126" s="90">
        <f t="shared" si="450"/>
        <v>0</v>
      </c>
      <c r="AF126" s="90">
        <f t="shared" si="450"/>
        <v>0</v>
      </c>
      <c r="AG126" s="91">
        <f t="shared" si="450"/>
        <v>0</v>
      </c>
      <c r="AH126" s="90">
        <f t="shared" si="450"/>
        <v>0</v>
      </c>
      <c r="AI126" s="90">
        <f t="shared" si="450"/>
        <v>0</v>
      </c>
      <c r="AJ126" s="90">
        <f t="shared" si="450"/>
        <v>0</v>
      </c>
      <c r="AK126" s="90">
        <f>AK127</f>
        <v>0</v>
      </c>
      <c r="AL126" s="90">
        <f>AL127</f>
        <v>0</v>
      </c>
      <c r="AM126" s="141">
        <f t="shared" si="450"/>
        <v>0</v>
      </c>
      <c r="AN126" s="141">
        <f t="shared" si="450"/>
        <v>0</v>
      </c>
      <c r="AO126" s="90">
        <f t="shared" si="450"/>
        <v>0</v>
      </c>
      <c r="AP126" s="90">
        <f t="shared" si="450"/>
        <v>0</v>
      </c>
      <c r="AQ126" s="90">
        <f t="shared" si="450"/>
        <v>0</v>
      </c>
      <c r="AR126" s="90">
        <f t="shared" si="450"/>
        <v>0</v>
      </c>
      <c r="AS126" s="90">
        <f t="shared" si="450"/>
        <v>0</v>
      </c>
      <c r="AT126" s="90">
        <f t="shared" si="450"/>
        <v>0</v>
      </c>
      <c r="AU126" s="90">
        <f t="shared" si="450"/>
        <v>0</v>
      </c>
      <c r="AV126" s="90">
        <f t="shared" si="450"/>
        <v>0</v>
      </c>
      <c r="AW126" s="90">
        <f t="shared" si="450"/>
        <v>0</v>
      </c>
      <c r="AX126" s="90">
        <f t="shared" si="450"/>
        <v>0</v>
      </c>
      <c r="AY126" s="90">
        <f t="shared" si="450"/>
        <v>0</v>
      </c>
      <c r="AZ126" s="90">
        <f t="shared" si="450"/>
        <v>0</v>
      </c>
      <c r="BA126" s="90">
        <f t="shared" si="450"/>
        <v>0</v>
      </c>
      <c r="BB126" s="90">
        <f t="shared" si="450"/>
        <v>0</v>
      </c>
      <c r="BC126" s="90">
        <f t="shared" si="450"/>
        <v>0</v>
      </c>
      <c r="BD126" s="90">
        <f t="shared" si="450"/>
        <v>0</v>
      </c>
      <c r="BE126" s="90">
        <f t="shared" si="450"/>
        <v>0</v>
      </c>
      <c r="BF126" s="90">
        <f t="shared" si="450"/>
        <v>0</v>
      </c>
      <c r="BG126" s="90">
        <f t="shared" si="450"/>
        <v>0</v>
      </c>
      <c r="BH126" s="90">
        <f t="shared" si="450"/>
        <v>0</v>
      </c>
      <c r="BI126" s="90">
        <f t="shared" si="450"/>
        <v>0</v>
      </c>
      <c r="BJ126" s="90">
        <f t="shared" si="450"/>
        <v>0</v>
      </c>
      <c r="BK126" s="90">
        <f>BK127</f>
        <v>0</v>
      </c>
      <c r="BL126" s="90">
        <f>BL127</f>
        <v>0</v>
      </c>
      <c r="BM126" s="90">
        <f>BM127</f>
        <v>0</v>
      </c>
      <c r="BN126" s="90">
        <f>BN127</f>
        <v>0</v>
      </c>
      <c r="BO126" s="90">
        <f t="shared" si="450"/>
        <v>0</v>
      </c>
      <c r="BP126" s="90">
        <f t="shared" si="450"/>
        <v>0</v>
      </c>
      <c r="BQ126" s="91">
        <f t="shared" si="450"/>
        <v>0</v>
      </c>
      <c r="BR126" s="90">
        <f t="shared" si="450"/>
        <v>0</v>
      </c>
      <c r="BS126" s="90">
        <f t="shared" si="450"/>
        <v>0</v>
      </c>
      <c r="BT126" s="90">
        <f t="shared" si="450"/>
        <v>0</v>
      </c>
      <c r="BU126" s="90">
        <f t="shared" si="450"/>
        <v>0</v>
      </c>
      <c r="BV126" s="90">
        <f t="shared" si="450"/>
        <v>0</v>
      </c>
      <c r="BW126" s="91">
        <f t="shared" si="450"/>
        <v>0</v>
      </c>
      <c r="BX126" s="90">
        <f t="shared" si="450"/>
        <v>0</v>
      </c>
      <c r="BY126" s="90">
        <f t="shared" si="450"/>
        <v>0</v>
      </c>
      <c r="BZ126" s="90">
        <f t="shared" si="450"/>
        <v>0</v>
      </c>
      <c r="CA126" s="90">
        <f t="shared" si="450"/>
        <v>0</v>
      </c>
      <c r="CB126" s="90">
        <f t="shared" si="450"/>
        <v>0</v>
      </c>
      <c r="CC126" s="90">
        <f t="shared" si="450"/>
        <v>0</v>
      </c>
      <c r="CD126" s="90">
        <f t="shared" si="450"/>
        <v>0</v>
      </c>
      <c r="CE126" s="90">
        <f t="shared" si="450"/>
        <v>0</v>
      </c>
      <c r="CF126" s="90">
        <f t="shared" si="450"/>
        <v>0</v>
      </c>
      <c r="CG126" s="90">
        <f t="shared" si="450"/>
        <v>0</v>
      </c>
      <c r="CH126" s="90">
        <f t="shared" si="450"/>
        <v>0</v>
      </c>
      <c r="CI126" s="91">
        <f t="shared" ref="CI126:CT126" si="451">CI127</f>
        <v>0</v>
      </c>
      <c r="CJ126" s="90">
        <f t="shared" si="451"/>
        <v>0</v>
      </c>
      <c r="CK126" s="90">
        <f t="shared" si="451"/>
        <v>0</v>
      </c>
      <c r="CL126" s="90">
        <f t="shared" si="451"/>
        <v>0</v>
      </c>
      <c r="CM126" s="91">
        <v>0</v>
      </c>
      <c r="CN126" s="90">
        <f t="shared" si="451"/>
        <v>0</v>
      </c>
      <c r="CO126" s="90">
        <f t="shared" si="451"/>
        <v>0</v>
      </c>
      <c r="CP126" s="90">
        <f t="shared" si="451"/>
        <v>0</v>
      </c>
      <c r="CQ126" s="90">
        <f t="shared" si="451"/>
        <v>0</v>
      </c>
      <c r="CR126" s="90">
        <f t="shared" si="451"/>
        <v>0</v>
      </c>
      <c r="CS126" s="90">
        <f t="shared" si="451"/>
        <v>0</v>
      </c>
      <c r="CT126" s="90">
        <f t="shared" si="451"/>
        <v>0</v>
      </c>
      <c r="CU126" s="79">
        <f t="shared" si="329"/>
        <v>0</v>
      </c>
    </row>
    <row r="127" spans="1:99" s="1" customFormat="1" ht="45" x14ac:dyDescent="0.25">
      <c r="A127" s="28"/>
      <c r="B127" s="28">
        <v>85</v>
      </c>
      <c r="C127" s="33" t="s">
        <v>237</v>
      </c>
      <c r="D127" s="34">
        <v>11480</v>
      </c>
      <c r="E127" s="35">
        <v>1.32</v>
      </c>
      <c r="F127" s="36">
        <v>1</v>
      </c>
      <c r="G127" s="34">
        <v>1.4</v>
      </c>
      <c r="H127" s="34">
        <v>1.68</v>
      </c>
      <c r="I127" s="34">
        <v>2.23</v>
      </c>
      <c r="J127" s="37">
        <v>2.57</v>
      </c>
      <c r="K127" s="38">
        <v>0</v>
      </c>
      <c r="L127" s="39">
        <f>SUM(K127*$D127*$E127*$F127*$G127*$L$8)</f>
        <v>0</v>
      </c>
      <c r="M127" s="38">
        <v>0</v>
      </c>
      <c r="N127" s="39">
        <f t="shared" si="330"/>
        <v>0</v>
      </c>
      <c r="O127" s="38">
        <v>0</v>
      </c>
      <c r="P127" s="39">
        <f>SUM(O127*$D127*$E127*$F127*$G127*$P$8)</f>
        <v>0</v>
      </c>
      <c r="Q127" s="40">
        <v>0</v>
      </c>
      <c r="R127" s="39">
        <f>SUM(Q127*$D127*$E127*$F127*$G127*$R$8)</f>
        <v>0</v>
      </c>
      <c r="S127" s="38">
        <v>0</v>
      </c>
      <c r="T127" s="39">
        <f>SUM(S127*$D127*$E127*$F127*$G127*$T$8)</f>
        <v>0</v>
      </c>
      <c r="U127" s="38"/>
      <c r="V127" s="39">
        <f>SUM(U127*$D127*$E127*$F127*$G127*$V$8)</f>
        <v>0</v>
      </c>
      <c r="W127" s="41"/>
      <c r="X127" s="39">
        <f t="shared" si="331"/>
        <v>0</v>
      </c>
      <c r="Y127" s="38">
        <v>0</v>
      </c>
      <c r="Z127" s="39">
        <f>SUM(Y127*$D127*$E127*$F127*$G127*$Z$8)</f>
        <v>0</v>
      </c>
      <c r="AA127" s="38">
        <v>0</v>
      </c>
      <c r="AB127" s="39">
        <f>SUM(AA127*$D127*$E127*$F127*$G127*$AB$8)</f>
        <v>0</v>
      </c>
      <c r="AC127" s="38">
        <v>0</v>
      </c>
      <c r="AD127" s="39">
        <f>SUM(AC127*$D127*$E127*$F127*$G127*$AD$8)</f>
        <v>0</v>
      </c>
      <c r="AE127" s="38">
        <v>0</v>
      </c>
      <c r="AF127" s="39">
        <f>AE127*$D127*$E127*$F127*$H127*$AF$8</f>
        <v>0</v>
      </c>
      <c r="AG127" s="40">
        <v>0</v>
      </c>
      <c r="AH127" s="39">
        <f>AG127*$D127*$E127*$F127*$H127*$AH$8</f>
        <v>0</v>
      </c>
      <c r="AI127" s="41"/>
      <c r="AJ127" s="39">
        <f>SUM(AI127*$D127*$E127*$F127*$G127*$AJ$8)</f>
        <v>0</v>
      </c>
      <c r="AK127" s="38"/>
      <c r="AL127" s="39">
        <f>SUM(AK127*$D127*$E127*$F127*$G127*$AL$8)</f>
        <v>0</v>
      </c>
      <c r="AM127" s="38">
        <v>0</v>
      </c>
      <c r="AN127" s="39">
        <f>SUM(AM127*$D127*$E127*$F127*$G127*$AN$8)</f>
        <v>0</v>
      </c>
      <c r="AO127" s="38">
        <v>0</v>
      </c>
      <c r="AP127" s="39">
        <f>SUM(AO127*$D127*$E127*$F127*$G127*$AP$8)</f>
        <v>0</v>
      </c>
      <c r="AQ127" s="38"/>
      <c r="AR127" s="39">
        <f>SUM(AQ127*$D127*$E127*$F127*$G127*$AR$8)</f>
        <v>0</v>
      </c>
      <c r="AS127" s="38"/>
      <c r="AT127" s="39">
        <f>SUM(AS127*$D127*$E127*$F127*$G127*$AT$8)</f>
        <v>0</v>
      </c>
      <c r="AU127" s="38"/>
      <c r="AV127" s="39">
        <f>SUM(AU127*$D127*$E127*$F127*$G127*$AV$8)</f>
        <v>0</v>
      </c>
      <c r="AW127" s="38">
        <v>0</v>
      </c>
      <c r="AX127" s="39">
        <f>SUM(AW127*$D127*$E127*$F127*$G127*$AX$8)</f>
        <v>0</v>
      </c>
      <c r="AY127" s="38">
        <v>0</v>
      </c>
      <c r="AZ127" s="39">
        <f>SUM(AY127*$D127*$E127*$F127*$G127*$AZ$8)</f>
        <v>0</v>
      </c>
      <c r="BA127" s="38">
        <v>0</v>
      </c>
      <c r="BB127" s="39">
        <f>SUM(BA127*$D127*$E127*$F127*$G127*$BB$8)</f>
        <v>0</v>
      </c>
      <c r="BC127" s="38">
        <v>0</v>
      </c>
      <c r="BD127" s="39">
        <f>SUM(BC127*$D127*$E127*$F127*$G127*$BD$8)</f>
        <v>0</v>
      </c>
      <c r="BE127" s="38">
        <v>0</v>
      </c>
      <c r="BF127" s="39">
        <f>SUM(BE127*$D127*$E127*$F127*$G127*$BF$8)</f>
        <v>0</v>
      </c>
      <c r="BG127" s="38"/>
      <c r="BH127" s="39">
        <f>SUM(BG127*$D127*$E127*$F127*$G127*$BH$8)</f>
        <v>0</v>
      </c>
      <c r="BI127" s="38">
        <v>0</v>
      </c>
      <c r="BJ127" s="39">
        <f>BI127*$D127*$E127*$F127*$H127*$BJ$8</f>
        <v>0</v>
      </c>
      <c r="BK127" s="38">
        <v>0</v>
      </c>
      <c r="BL127" s="39">
        <f>BK127*$D127*$E127*$F127*$H127*$BL$8</f>
        <v>0</v>
      </c>
      <c r="BM127" s="70">
        <v>0</v>
      </c>
      <c r="BN127" s="39">
        <f>BM127*$D127*$E127*$F127*$H127*$BN$8</f>
        <v>0</v>
      </c>
      <c r="BO127" s="38">
        <v>0</v>
      </c>
      <c r="BP127" s="39">
        <f>BO127*$D127*$E127*$F127*$H127*$BP$8</f>
        <v>0</v>
      </c>
      <c r="BQ127" s="40">
        <v>0</v>
      </c>
      <c r="BR127" s="39">
        <f>BQ127*$D127*$E127*$F127*$H127*$BR$8</f>
        <v>0</v>
      </c>
      <c r="BS127" s="38">
        <v>0</v>
      </c>
      <c r="BT127" s="39">
        <f>BS127*$D127*$E127*$F127*$H127*$BT$8</f>
        <v>0</v>
      </c>
      <c r="BU127" s="38">
        <v>0</v>
      </c>
      <c r="BV127" s="39">
        <f>BU127*$D127*$E127*$F127*$H127*$BV$8</f>
        <v>0</v>
      </c>
      <c r="BW127" s="40"/>
      <c r="BX127" s="39">
        <f>BW127*$D127*$E127*$F127*$H127*$BX$8</f>
        <v>0</v>
      </c>
      <c r="BY127" s="38">
        <v>0</v>
      </c>
      <c r="BZ127" s="39">
        <f>BY127*$D127*$E127*$F127*$H127*$BZ$8</f>
        <v>0</v>
      </c>
      <c r="CA127" s="38">
        <v>0</v>
      </c>
      <c r="CB127" s="39">
        <f>CA127*$D127*$E127*$F127*$H127*$CB$8</f>
        <v>0</v>
      </c>
      <c r="CC127" s="38">
        <v>0</v>
      </c>
      <c r="CD127" s="39">
        <f>CC127*$D127*$E127*$F127*$H127*$CD$8</f>
        <v>0</v>
      </c>
      <c r="CE127" s="38">
        <v>0</v>
      </c>
      <c r="CF127" s="39">
        <f>CE127*$D127*$E127*$F127*$H127*$CF$8</f>
        <v>0</v>
      </c>
      <c r="CG127" s="38"/>
      <c r="CH127" s="39">
        <f>CG127*$D127*$E127*$F127*$H127*$CH$8</f>
        <v>0</v>
      </c>
      <c r="CI127" s="40"/>
      <c r="CJ127" s="39">
        <f>CI127*$D127*$E127*$F127*$H127*$CJ$8</f>
        <v>0</v>
      </c>
      <c r="CK127" s="38">
        <v>0</v>
      </c>
      <c r="CL127" s="39">
        <f>CK127*$D127*$E127*$F127*$H127*$CL$8</f>
        <v>0</v>
      </c>
      <c r="CM127" s="40">
        <v>0</v>
      </c>
      <c r="CN127" s="39">
        <f>CM127*$D127*$E127*$F127*$I127*$CN$8</f>
        <v>0</v>
      </c>
      <c r="CO127" s="38">
        <v>0</v>
      </c>
      <c r="CP127" s="39">
        <f>CO127*$D127*$E127*$F127*$J127*$CP$8</f>
        <v>0</v>
      </c>
      <c r="CQ127" s="39"/>
      <c r="CR127" s="39">
        <f>CQ127*D127*E127*F127</f>
        <v>0</v>
      </c>
      <c r="CS127" s="44">
        <f>SUM(M127+K127+W127+O127+Q127+Y127+U127+S127+AA127+AE127+AC127+AG127+AI127+AM127+BI127+BO127+AK127+AW127+AY127+CA127+CC127+BY127+CE127+CG127+BS127+BU127+AO127+AQ127+AS127+AU127+BK127+BM127+BQ127+BA127+BC127+BE127+BG127+BW127+CI127+CK127+CM127+CO127+CQ127)</f>
        <v>0</v>
      </c>
      <c r="CT127" s="44">
        <f>SUM(N127+L127+X127+P127+R127+Z127+V127+T127+AB127+AF127+AD127+AH127+AJ127+AN127+BJ127+BP127+AL127+AX127+AZ127+CB127+CD127+BZ127+CF127+CH127+BT127+BV127+AP127+AR127+AT127+AV127+BL127+BN127+BR127+BB127+BD127+BF127+BH127+BX127+CJ127+CL127+CN127+CP127+CR127)</f>
        <v>0</v>
      </c>
      <c r="CU127" s="79">
        <f t="shared" si="329"/>
        <v>0</v>
      </c>
    </row>
    <row r="128" spans="1:99" s="1" customFormat="1" x14ac:dyDescent="0.25">
      <c r="A128" s="127">
        <v>29</v>
      </c>
      <c r="B128" s="127"/>
      <c r="C128" s="128" t="s">
        <v>238</v>
      </c>
      <c r="D128" s="136">
        <v>11480</v>
      </c>
      <c r="E128" s="140">
        <v>1.25</v>
      </c>
      <c r="F128" s="130">
        <v>1</v>
      </c>
      <c r="G128" s="136">
        <v>1.4</v>
      </c>
      <c r="H128" s="34">
        <v>1.68</v>
      </c>
      <c r="I128" s="34">
        <v>2.23</v>
      </c>
      <c r="J128" s="37">
        <v>2.57</v>
      </c>
      <c r="K128" s="90">
        <f t="shared" ref="K128" si="452">SUM(K129:K132)</f>
        <v>0</v>
      </c>
      <c r="L128" s="90">
        <f>SUM(L129:L132)</f>
        <v>0</v>
      </c>
      <c r="M128" s="90">
        <f t="shared" ref="M128:BQ128" si="453">SUM(M129:M132)</f>
        <v>63</v>
      </c>
      <c r="N128" s="90">
        <f t="shared" si="453"/>
        <v>2116200.2399999998</v>
      </c>
      <c r="O128" s="90">
        <f t="shared" si="453"/>
        <v>212</v>
      </c>
      <c r="P128" s="90">
        <f>SUM(P129:P132)</f>
        <v>4019767.92</v>
      </c>
      <c r="Q128" s="91">
        <f t="shared" ref="Q128" si="454">SUM(Q129:Q132)</f>
        <v>0</v>
      </c>
      <c r="R128" s="90">
        <f>SUM(R129:R132)</f>
        <v>0</v>
      </c>
      <c r="S128" s="90">
        <f t="shared" ref="S128" si="455">SUM(S129:S132)</f>
        <v>0</v>
      </c>
      <c r="T128" s="90">
        <f>SUM(T129:T132)</f>
        <v>0</v>
      </c>
      <c r="U128" s="90">
        <f t="shared" ref="U128" si="456">SUM(U129:U132)</f>
        <v>0</v>
      </c>
      <c r="V128" s="90">
        <f>SUM(V129:V132)</f>
        <v>0</v>
      </c>
      <c r="W128" s="90">
        <f t="shared" ref="W128" si="457">SUM(W129:W132)</f>
        <v>0</v>
      </c>
      <c r="X128" s="90">
        <f t="shared" si="453"/>
        <v>0</v>
      </c>
      <c r="Y128" s="90">
        <f t="shared" si="453"/>
        <v>1</v>
      </c>
      <c r="Z128" s="90">
        <f t="shared" si="453"/>
        <v>16875.599999999999</v>
      </c>
      <c r="AA128" s="90">
        <f t="shared" si="453"/>
        <v>80</v>
      </c>
      <c r="AB128" s="90">
        <f t="shared" si="453"/>
        <v>1381388.4</v>
      </c>
      <c r="AC128" s="141">
        <f t="shared" si="453"/>
        <v>15</v>
      </c>
      <c r="AD128" s="141">
        <f>SUM(AD129:AD132)</f>
        <v>253133.99999999997</v>
      </c>
      <c r="AE128" s="90">
        <f t="shared" ref="AE128" si="458">SUM(AE129:AE132)</f>
        <v>0</v>
      </c>
      <c r="AF128" s="90">
        <f t="shared" si="453"/>
        <v>0</v>
      </c>
      <c r="AG128" s="91">
        <f t="shared" si="453"/>
        <v>110</v>
      </c>
      <c r="AH128" s="90">
        <f t="shared" si="453"/>
        <v>2227579.1999999997</v>
      </c>
      <c r="AI128" s="90">
        <f t="shared" si="453"/>
        <v>0</v>
      </c>
      <c r="AJ128" s="90">
        <f t="shared" si="453"/>
        <v>0</v>
      </c>
      <c r="AK128" s="90">
        <f t="shared" si="453"/>
        <v>0</v>
      </c>
      <c r="AL128" s="90">
        <f>SUM(AL129:AL132)</f>
        <v>0</v>
      </c>
      <c r="AM128" s="141">
        <f t="shared" ref="AM128" si="459">SUM(AM129:AM132)</f>
        <v>0</v>
      </c>
      <c r="AN128" s="141">
        <f t="shared" si="453"/>
        <v>0</v>
      </c>
      <c r="AO128" s="90">
        <f t="shared" si="453"/>
        <v>0</v>
      </c>
      <c r="AP128" s="90">
        <f>SUM(AP129:AP132)</f>
        <v>0</v>
      </c>
      <c r="AQ128" s="90">
        <f t="shared" ref="AQ128" si="460">SUM(AQ129:AQ132)</f>
        <v>0</v>
      </c>
      <c r="AR128" s="90">
        <f>SUM(AR129:AR132)</f>
        <v>0</v>
      </c>
      <c r="AS128" s="90">
        <f t="shared" ref="AS128" si="461">SUM(AS129:AS132)</f>
        <v>0</v>
      </c>
      <c r="AT128" s="90">
        <f>SUM(AT129:AT132)</f>
        <v>0</v>
      </c>
      <c r="AU128" s="90">
        <f t="shared" ref="AU128" si="462">SUM(AU129:AU132)</f>
        <v>3</v>
      </c>
      <c r="AV128" s="90">
        <f>SUM(AV129:AV132)</f>
        <v>50626.799999999996</v>
      </c>
      <c r="AW128" s="90">
        <f>SUM(AW129:AW132)</f>
        <v>33</v>
      </c>
      <c r="AX128" s="90">
        <f>SUM(AX129:AX132)</f>
        <v>556894.79999999993</v>
      </c>
      <c r="AY128" s="90">
        <f>SUM(AY129:AY132)</f>
        <v>60</v>
      </c>
      <c r="AZ128" s="90">
        <f>SUM(AZ129:AZ132)</f>
        <v>1012535.9999999999</v>
      </c>
      <c r="BA128" s="90">
        <f t="shared" ref="BA128" si="463">SUM(BA129:BA132)</f>
        <v>151</v>
      </c>
      <c r="BB128" s="90">
        <f>SUM(BB129:BB132)</f>
        <v>2548215.5999999996</v>
      </c>
      <c r="BC128" s="90">
        <f t="shared" ref="BC128" si="464">SUM(BC129:BC132)</f>
        <v>0</v>
      </c>
      <c r="BD128" s="90">
        <f>SUM(BD129:BD132)</f>
        <v>0</v>
      </c>
      <c r="BE128" s="90">
        <f t="shared" ref="BE128" si="465">SUM(BE129:BE132)</f>
        <v>0</v>
      </c>
      <c r="BF128" s="90">
        <f>SUM(BF129:BF132)</f>
        <v>0</v>
      </c>
      <c r="BG128" s="90">
        <f>SUM(BG129:BG132)</f>
        <v>41</v>
      </c>
      <c r="BH128" s="90">
        <f>SUM(BH129:BH132)</f>
        <v>691899.6</v>
      </c>
      <c r="BI128" s="90">
        <f t="shared" ref="BI128" si="466">SUM(BI129:BI132)</f>
        <v>5</v>
      </c>
      <c r="BJ128" s="90">
        <f t="shared" si="453"/>
        <v>101253.59999999999</v>
      </c>
      <c r="BK128" s="90">
        <f t="shared" si="453"/>
        <v>0</v>
      </c>
      <c r="BL128" s="90">
        <f>SUM(BL129:BL132)</f>
        <v>0</v>
      </c>
      <c r="BM128" s="90">
        <f t="shared" ref="BM128" si="467">SUM(BM129:BM132)</f>
        <v>0</v>
      </c>
      <c r="BN128" s="90">
        <f>SUM(BN129:BN132)</f>
        <v>0</v>
      </c>
      <c r="BO128" s="90">
        <f t="shared" ref="BO128" si="468">SUM(BO129:BO132)</f>
        <v>81</v>
      </c>
      <c r="BP128" s="90">
        <f t="shared" si="453"/>
        <v>1977434.5919999997</v>
      </c>
      <c r="BQ128" s="91">
        <f t="shared" si="453"/>
        <v>0</v>
      </c>
      <c r="BR128" s="90">
        <f>SUM(BR129:BR132)</f>
        <v>0</v>
      </c>
      <c r="BS128" s="90">
        <f>SUM(BS129:BS132)</f>
        <v>105</v>
      </c>
      <c r="BT128" s="90">
        <f>SUM(BT129:BT132)</f>
        <v>2427193.44</v>
      </c>
      <c r="BU128" s="90">
        <f>SUM(BU129:BU132)</f>
        <v>55</v>
      </c>
      <c r="BV128" s="90">
        <f>SUM(BV129:BV132)</f>
        <v>1113789.5999999999</v>
      </c>
      <c r="BW128" s="91">
        <f t="shared" ref="BW128" si="469">SUM(BW129:BW132)</f>
        <v>81</v>
      </c>
      <c r="BX128" s="90">
        <f>SUM(BX129:BX132)</f>
        <v>1640308.3199999998</v>
      </c>
      <c r="BY128" s="90">
        <f>SUM(BY129:BY132)</f>
        <v>103</v>
      </c>
      <c r="BZ128" s="90">
        <f>SUM(BZ129:BZ132)</f>
        <v>2165284.128</v>
      </c>
      <c r="CA128" s="90">
        <f t="shared" ref="CA128:CT128" si="470">SUM(CA129:CA132)</f>
        <v>0</v>
      </c>
      <c r="CB128" s="90">
        <f t="shared" si="470"/>
        <v>0</v>
      </c>
      <c r="CC128" s="90">
        <f t="shared" si="470"/>
        <v>23</v>
      </c>
      <c r="CD128" s="90">
        <f t="shared" si="470"/>
        <v>465766.56</v>
      </c>
      <c r="CE128" s="90">
        <f t="shared" si="470"/>
        <v>13</v>
      </c>
      <c r="CF128" s="90">
        <f t="shared" si="470"/>
        <v>263259.36</v>
      </c>
      <c r="CG128" s="90">
        <f t="shared" si="470"/>
        <v>3</v>
      </c>
      <c r="CH128" s="90">
        <f t="shared" si="470"/>
        <v>60752.159999999996</v>
      </c>
      <c r="CI128" s="91">
        <f t="shared" si="470"/>
        <v>40</v>
      </c>
      <c r="CJ128" s="90">
        <f t="shared" si="470"/>
        <v>810028.79999999993</v>
      </c>
      <c r="CK128" s="90">
        <f t="shared" si="470"/>
        <v>3</v>
      </c>
      <c r="CL128" s="90">
        <f t="shared" si="470"/>
        <v>60752.159999999996</v>
      </c>
      <c r="CM128" s="91">
        <v>76</v>
      </c>
      <c r="CN128" s="90">
        <f t="shared" si="470"/>
        <v>2042911.92</v>
      </c>
      <c r="CO128" s="90">
        <f t="shared" si="470"/>
        <v>0</v>
      </c>
      <c r="CP128" s="90">
        <f t="shared" si="470"/>
        <v>0</v>
      </c>
      <c r="CQ128" s="90">
        <f t="shared" si="470"/>
        <v>0</v>
      </c>
      <c r="CR128" s="90">
        <f t="shared" si="470"/>
        <v>0</v>
      </c>
      <c r="CS128" s="90">
        <f t="shared" si="470"/>
        <v>1357</v>
      </c>
      <c r="CT128" s="90">
        <f t="shared" si="470"/>
        <v>28003852.800000004</v>
      </c>
      <c r="CU128" s="79"/>
    </row>
    <row r="129" spans="1:99" s="1" customFormat="1" ht="30" x14ac:dyDescent="0.25">
      <c r="A129" s="28"/>
      <c r="B129" s="28">
        <v>86</v>
      </c>
      <c r="C129" s="33" t="s">
        <v>239</v>
      </c>
      <c r="D129" s="34">
        <v>11480</v>
      </c>
      <c r="E129" s="35">
        <v>1.44</v>
      </c>
      <c r="F129" s="36">
        <v>1</v>
      </c>
      <c r="G129" s="34">
        <v>1.4</v>
      </c>
      <c r="H129" s="34">
        <v>1.68</v>
      </c>
      <c r="I129" s="34">
        <v>2.23</v>
      </c>
      <c r="J129" s="37">
        <v>2.57</v>
      </c>
      <c r="K129" s="38">
        <v>0</v>
      </c>
      <c r="L129" s="39">
        <f>SUM(K129*$D129*$E129*$F129*$G129*$L$8)</f>
        <v>0</v>
      </c>
      <c r="M129" s="38">
        <v>24</v>
      </c>
      <c r="N129" s="39">
        <f t="shared" si="330"/>
        <v>555448.31999999995</v>
      </c>
      <c r="O129" s="38">
        <v>41</v>
      </c>
      <c r="P129" s="39">
        <f>SUM(O129*$D129*$E129*$F129*$G129*$P$8)</f>
        <v>948890.87999999989</v>
      </c>
      <c r="Q129" s="40">
        <v>0</v>
      </c>
      <c r="R129" s="39">
        <f>SUM(Q129*$D129*$E129*$F129*$G129*$R$8)</f>
        <v>0</v>
      </c>
      <c r="S129" s="38">
        <v>0</v>
      </c>
      <c r="T129" s="39">
        <f>SUM(S129*$D129*$E129*$F129*$G129*$T$8)</f>
        <v>0</v>
      </c>
      <c r="U129" s="38"/>
      <c r="V129" s="39">
        <f>SUM(U129*$D129*$E129*$F129*$G129*$V$8)</f>
        <v>0</v>
      </c>
      <c r="W129" s="41"/>
      <c r="X129" s="39">
        <f t="shared" si="331"/>
        <v>0</v>
      </c>
      <c r="Y129" s="38">
        <v>0</v>
      </c>
      <c r="Z129" s="39">
        <f>SUM(Y129*$D129*$E129*$F129*$G129*$Z$8)</f>
        <v>0</v>
      </c>
      <c r="AA129" s="38">
        <v>5</v>
      </c>
      <c r="AB129" s="39">
        <f>SUM(AA129*$D129*$E129*$F129*$G129*$AB$8)</f>
        <v>115718.39999999999</v>
      </c>
      <c r="AC129" s="38">
        <v>0</v>
      </c>
      <c r="AD129" s="39">
        <f>SUM(AC129*$D129*$E129*$F129*$G129*$AD$8)</f>
        <v>0</v>
      </c>
      <c r="AE129" s="38">
        <v>0</v>
      </c>
      <c r="AF129" s="39">
        <f>AE129*$D129*$E129*$F129*$H129*$AF$8</f>
        <v>0</v>
      </c>
      <c r="AG129" s="42"/>
      <c r="AH129" s="39">
        <f>AG129*$D129*$E129*$F129*$H129*$AH$8</f>
        <v>0</v>
      </c>
      <c r="AI129" s="41"/>
      <c r="AJ129" s="39">
        <f>SUM(AI129*$D129*$E129*$F129*$G129*$AJ$8)</f>
        <v>0</v>
      </c>
      <c r="AK129" s="38"/>
      <c r="AL129" s="39">
        <f>SUM(AK129*$D129*$E129*$F129*$G129*$AL$8)</f>
        <v>0</v>
      </c>
      <c r="AM129" s="38">
        <v>0</v>
      </c>
      <c r="AN129" s="39">
        <f>SUM(AM129*$D129*$E129*$F129*$G129*$AN$8)</f>
        <v>0</v>
      </c>
      <c r="AO129" s="38">
        <v>0</v>
      </c>
      <c r="AP129" s="39">
        <f>SUM(AO129*$D129*$E129*$F129*$G129*$AP$8)</f>
        <v>0</v>
      </c>
      <c r="AQ129" s="38"/>
      <c r="AR129" s="39">
        <f>SUM(AQ129*$D129*$E129*$F129*$G129*$AR$8)</f>
        <v>0</v>
      </c>
      <c r="AS129" s="38"/>
      <c r="AT129" s="39">
        <f>SUM(AS129*$D129*$E129*$F129*$G129*$AT$8)</f>
        <v>0</v>
      </c>
      <c r="AU129" s="38"/>
      <c r="AV129" s="39">
        <f>SUM(AU129*$D129*$E129*$F129*$G129*$AV$8)</f>
        <v>0</v>
      </c>
      <c r="AW129" s="38">
        <v>0</v>
      </c>
      <c r="AX129" s="39">
        <f>SUM(AW129*$D129*$E129*$F129*$G129*$AX$8)</f>
        <v>0</v>
      </c>
      <c r="AY129" s="38"/>
      <c r="AZ129" s="39">
        <f>SUM(AY129*$D129*$E129*$F129*$G129*$AZ$8)</f>
        <v>0</v>
      </c>
      <c r="BA129" s="38">
        <v>0</v>
      </c>
      <c r="BB129" s="39">
        <f>SUM(BA129*$D129*$E129*$F129*$G129*$BB$8)</f>
        <v>0</v>
      </c>
      <c r="BC129" s="38">
        <v>0</v>
      </c>
      <c r="BD129" s="39">
        <f>SUM(BC129*$D129*$E129*$F129*$G129*$BD$8)</f>
        <v>0</v>
      </c>
      <c r="BE129" s="38">
        <v>0</v>
      </c>
      <c r="BF129" s="39">
        <f>SUM(BE129*$D129*$E129*$F129*$G129*$BF$8)</f>
        <v>0</v>
      </c>
      <c r="BG129" s="38"/>
      <c r="BH129" s="39">
        <f>SUM(BG129*$D129*$E129*$F129*$G129*$BH$8)</f>
        <v>0</v>
      </c>
      <c r="BI129" s="38">
        <v>0</v>
      </c>
      <c r="BJ129" s="39">
        <f>BI129*$D129*$E129*$F129*$H129*$BJ$8</f>
        <v>0</v>
      </c>
      <c r="BK129" s="38">
        <v>0</v>
      </c>
      <c r="BL129" s="39">
        <f>BK129*$D129*$E129*$F129*$H129*$BL$8</f>
        <v>0</v>
      </c>
      <c r="BM129" s="70">
        <v>0</v>
      </c>
      <c r="BN129" s="39">
        <f>BM129*$D129*$E129*$F129*$H129*$BN$8</f>
        <v>0</v>
      </c>
      <c r="BO129" s="43">
        <v>12</v>
      </c>
      <c r="BP129" s="39">
        <f>BO129*$D129*$E129*$F129*$H129*$BP$8</f>
        <v>333268.99199999997</v>
      </c>
      <c r="BQ129" s="40">
        <v>0</v>
      </c>
      <c r="BR129" s="39">
        <f>BQ129*$D129*$E129*$F129*$H129*$BR$8</f>
        <v>0</v>
      </c>
      <c r="BS129" s="43">
        <v>40</v>
      </c>
      <c r="BT129" s="39">
        <f>BS129*$D129*$E129*$F129*$H129*$BT$8</f>
        <v>1110896.6399999999</v>
      </c>
      <c r="BU129" s="38"/>
      <c r="BV129" s="39">
        <f>BU129*$D129*$E129*$F129*$H129*$BV$8</f>
        <v>0</v>
      </c>
      <c r="BW129" s="40"/>
      <c r="BX129" s="39">
        <f>BW129*$D129*$E129*$F129*$H129*$BX$8</f>
        <v>0</v>
      </c>
      <c r="BY129" s="38">
        <v>4</v>
      </c>
      <c r="BZ129" s="39">
        <f>BY129*$D129*$E129*$F129*$H129*$BZ$8</f>
        <v>111089.664</v>
      </c>
      <c r="CA129" s="38">
        <v>0</v>
      </c>
      <c r="CB129" s="39">
        <f>CA129*$D129*$E129*$F129*$H129*$CB$8</f>
        <v>0</v>
      </c>
      <c r="CC129" s="38"/>
      <c r="CD129" s="39">
        <f>CC129*$D129*$E129*$F129*$H129*$CD$8</f>
        <v>0</v>
      </c>
      <c r="CE129" s="38">
        <v>0</v>
      </c>
      <c r="CF129" s="39">
        <f>CE129*$D129*$E129*$F129*$H129*$CF$8</f>
        <v>0</v>
      </c>
      <c r="CG129" s="38"/>
      <c r="CH129" s="39">
        <f>CG129*$D129*$E129*$F129*$H129*$CH$8</f>
        <v>0</v>
      </c>
      <c r="CI129" s="40"/>
      <c r="CJ129" s="39">
        <f>CI129*$D129*$E129*$F129*$H129*$CJ$8</f>
        <v>0</v>
      </c>
      <c r="CK129" s="38">
        <v>0</v>
      </c>
      <c r="CL129" s="39">
        <f>CK129*$D129*$E129*$F129*$H129*$CL$8</f>
        <v>0</v>
      </c>
      <c r="CM129" s="40">
        <v>0</v>
      </c>
      <c r="CN129" s="39">
        <f>CM129*$D129*$E129*$F129*$I129*$CN$8</f>
        <v>0</v>
      </c>
      <c r="CO129" s="38"/>
      <c r="CP129" s="39">
        <f>CO129*$D129*$E129*$F129*$J129*$CP$8</f>
        <v>0</v>
      </c>
      <c r="CQ129" s="39"/>
      <c r="CR129" s="39">
        <f>CQ129*D129*E129*F129</f>
        <v>0</v>
      </c>
      <c r="CS129" s="44">
        <f t="shared" ref="CS129:CT132" si="471">SUM(M129+K129+W129+O129+Q129+Y129+U129+S129+AA129+AE129+AC129+AG129+AI129+AM129+BI129+BO129+AK129+AW129+AY129+CA129+CC129+BY129+CE129+CG129+BS129+BU129+AO129+AQ129+AS129+AU129+BK129+BM129+BQ129+BA129+BC129+BE129+BG129+BW129+CI129+CK129+CM129+CO129+CQ129)</f>
        <v>126</v>
      </c>
      <c r="CT129" s="44">
        <f t="shared" si="471"/>
        <v>3175312.8959999997</v>
      </c>
      <c r="CU129" s="79">
        <f t="shared" si="329"/>
        <v>126</v>
      </c>
    </row>
    <row r="130" spans="1:99" s="1" customFormat="1" ht="30" x14ac:dyDescent="0.25">
      <c r="A130" s="28"/>
      <c r="B130" s="28">
        <v>87</v>
      </c>
      <c r="C130" s="33" t="s">
        <v>240</v>
      </c>
      <c r="D130" s="34">
        <v>11480</v>
      </c>
      <c r="E130" s="35">
        <v>1.69</v>
      </c>
      <c r="F130" s="36">
        <v>1</v>
      </c>
      <c r="G130" s="34">
        <v>1.4</v>
      </c>
      <c r="H130" s="34">
        <v>1.68</v>
      </c>
      <c r="I130" s="34">
        <v>2.23</v>
      </c>
      <c r="J130" s="37">
        <v>2.57</v>
      </c>
      <c r="K130" s="38">
        <v>0</v>
      </c>
      <c r="L130" s="39">
        <f>SUM(K130*$D130*$E130*$F130*$G130*$L$8)</f>
        <v>0</v>
      </c>
      <c r="M130" s="38"/>
      <c r="N130" s="39">
        <f t="shared" si="330"/>
        <v>0</v>
      </c>
      <c r="O130" s="38"/>
      <c r="P130" s="39">
        <f>SUM(O130*$D130*$E130*$F130*$G130*$P$8)</f>
        <v>0</v>
      </c>
      <c r="Q130" s="40">
        <v>0</v>
      </c>
      <c r="R130" s="39">
        <f>SUM(Q130*$D130*$E130*$F130*$G130*$R$8)</f>
        <v>0</v>
      </c>
      <c r="S130" s="38">
        <v>0</v>
      </c>
      <c r="T130" s="39">
        <f>SUM(S130*$D130*$E130*$F130*$G130*$T$8)</f>
        <v>0</v>
      </c>
      <c r="U130" s="38"/>
      <c r="V130" s="39">
        <f>SUM(U130*$D130*$E130*$F130*$G130*$V$8)</f>
        <v>0</v>
      </c>
      <c r="W130" s="41"/>
      <c r="X130" s="39">
        <f t="shared" si="331"/>
        <v>0</v>
      </c>
      <c r="Y130" s="38">
        <v>0</v>
      </c>
      <c r="Z130" s="39">
        <f>SUM(Y130*$D130*$E130*$F130*$G130*$Z$8)</f>
        <v>0</v>
      </c>
      <c r="AA130" s="38"/>
      <c r="AB130" s="39">
        <f>SUM(AA130*$D130*$E130*$F130*$G130*$AB$8)</f>
        <v>0</v>
      </c>
      <c r="AC130" s="38">
        <v>0</v>
      </c>
      <c r="AD130" s="39">
        <f>SUM(AC130*$D130*$E130*$F130*$G130*$AD$8)</f>
        <v>0</v>
      </c>
      <c r="AE130" s="38">
        <v>0</v>
      </c>
      <c r="AF130" s="39">
        <f>AE130*$D130*$E130*$F130*$H130*$AF$8</f>
        <v>0</v>
      </c>
      <c r="AG130" s="40">
        <v>0</v>
      </c>
      <c r="AH130" s="39">
        <f>AG130*$D130*$E130*$F130*$H130*$AH$8</f>
        <v>0</v>
      </c>
      <c r="AI130" s="41"/>
      <c r="AJ130" s="39">
        <f>SUM(AI130*$D130*$E130*$F130*$G130*$AJ$8)</f>
        <v>0</v>
      </c>
      <c r="AK130" s="38"/>
      <c r="AL130" s="39">
        <f>SUM(AK130*$D130*$E130*$F130*$G130*$AL$8)</f>
        <v>0</v>
      </c>
      <c r="AM130" s="38">
        <v>0</v>
      </c>
      <c r="AN130" s="39">
        <f>SUM(AM130*$D130*$E130*$F130*$G130*$AN$8)</f>
        <v>0</v>
      </c>
      <c r="AO130" s="38">
        <v>0</v>
      </c>
      <c r="AP130" s="39">
        <f>SUM(AO130*$D130*$E130*$F130*$G130*$AP$8)</f>
        <v>0</v>
      </c>
      <c r="AQ130" s="38"/>
      <c r="AR130" s="39">
        <f>SUM(AQ130*$D130*$E130*$F130*$G130*$AR$8)</f>
        <v>0</v>
      </c>
      <c r="AS130" s="38"/>
      <c r="AT130" s="39">
        <f>SUM(AS130*$D130*$E130*$F130*$G130*$AT$8)</f>
        <v>0</v>
      </c>
      <c r="AU130" s="38"/>
      <c r="AV130" s="39">
        <f>SUM(AU130*$D130*$E130*$F130*$G130*$AV$8)</f>
        <v>0</v>
      </c>
      <c r="AW130" s="38">
        <v>0</v>
      </c>
      <c r="AX130" s="39">
        <f>SUM(AW130*$D130*$E130*$F130*$G130*$AX$8)</f>
        <v>0</v>
      </c>
      <c r="AY130" s="38"/>
      <c r="AZ130" s="39">
        <f>SUM(AY130*$D130*$E130*$F130*$G130*$AZ$8)</f>
        <v>0</v>
      </c>
      <c r="BA130" s="38">
        <v>0</v>
      </c>
      <c r="BB130" s="39">
        <f>SUM(BA130*$D130*$E130*$F130*$G130*$BB$8)</f>
        <v>0</v>
      </c>
      <c r="BC130" s="38">
        <v>0</v>
      </c>
      <c r="BD130" s="39">
        <f>SUM(BC130*$D130*$E130*$F130*$G130*$BD$8)</f>
        <v>0</v>
      </c>
      <c r="BE130" s="38">
        <v>0</v>
      </c>
      <c r="BF130" s="39">
        <f>SUM(BE130*$D130*$E130*$F130*$G130*$BF$8)</f>
        <v>0</v>
      </c>
      <c r="BG130" s="38"/>
      <c r="BH130" s="39">
        <f>SUM(BG130*$D130*$E130*$F130*$G130*$BH$8)</f>
        <v>0</v>
      </c>
      <c r="BI130" s="38">
        <v>0</v>
      </c>
      <c r="BJ130" s="39">
        <f>BI130*$D130*$E130*$F130*$H130*$BJ$8</f>
        <v>0</v>
      </c>
      <c r="BK130" s="38">
        <v>0</v>
      </c>
      <c r="BL130" s="39">
        <f>BK130*$D130*$E130*$F130*$H130*$BL$8</f>
        <v>0</v>
      </c>
      <c r="BM130" s="70">
        <v>0</v>
      </c>
      <c r="BN130" s="39">
        <f>BM130*$D130*$E130*$F130*$H130*$BN$8</f>
        <v>0</v>
      </c>
      <c r="BO130" s="43">
        <v>20</v>
      </c>
      <c r="BP130" s="39">
        <f>BO130*$D130*$E130*$F130*$H130*$BP$8</f>
        <v>651880.31999999995</v>
      </c>
      <c r="BQ130" s="40">
        <v>0</v>
      </c>
      <c r="BR130" s="39">
        <f>BQ130*$D130*$E130*$F130*$H130*$BR$8</f>
        <v>0</v>
      </c>
      <c r="BS130" s="38"/>
      <c r="BT130" s="39">
        <f>BS130*$D130*$E130*$F130*$H130*$BT$8</f>
        <v>0</v>
      </c>
      <c r="BU130" s="38">
        <v>0</v>
      </c>
      <c r="BV130" s="39">
        <f>BU130*$D130*$E130*$F130*$H130*$BV$8</f>
        <v>0</v>
      </c>
      <c r="BW130" s="40"/>
      <c r="BX130" s="39">
        <f>BW130*$D130*$E130*$F130*$H130*$BX$8</f>
        <v>0</v>
      </c>
      <c r="BY130" s="38">
        <v>4</v>
      </c>
      <c r="BZ130" s="39">
        <f>BY130*$D130*$E130*$F130*$H130*$BZ$8</f>
        <v>130376.064</v>
      </c>
      <c r="CA130" s="38">
        <v>0</v>
      </c>
      <c r="CB130" s="39">
        <f>CA130*$D130*$E130*$F130*$H130*$CB$8</f>
        <v>0</v>
      </c>
      <c r="CC130" s="38"/>
      <c r="CD130" s="39">
        <f>CC130*$D130*$E130*$F130*$H130*$CD$8</f>
        <v>0</v>
      </c>
      <c r="CE130" s="38">
        <v>0</v>
      </c>
      <c r="CF130" s="39">
        <f>CE130*$D130*$E130*$F130*$H130*$CF$8</f>
        <v>0</v>
      </c>
      <c r="CG130" s="38"/>
      <c r="CH130" s="39">
        <f>CG130*$D130*$E130*$F130*$H130*$CH$8</f>
        <v>0</v>
      </c>
      <c r="CI130" s="40"/>
      <c r="CJ130" s="39">
        <f>CI130*$D130*$E130*$F130*$H130*$CJ$8</f>
        <v>0</v>
      </c>
      <c r="CK130" s="38">
        <v>0</v>
      </c>
      <c r="CL130" s="39">
        <f>CK130*$D130*$E130*$F130*$H130*$CL$8</f>
        <v>0</v>
      </c>
      <c r="CM130" s="40">
        <v>0</v>
      </c>
      <c r="CN130" s="39">
        <f>CM130*$D130*$E130*$F130*$I130*$CN$8</f>
        <v>0</v>
      </c>
      <c r="CO130" s="38">
        <v>0</v>
      </c>
      <c r="CP130" s="39">
        <f>CO130*$D130*$E130*$F130*$J130*$CP$8</f>
        <v>0</v>
      </c>
      <c r="CQ130" s="39"/>
      <c r="CR130" s="39">
        <f>CQ130*D130*E130*F130</f>
        <v>0</v>
      </c>
      <c r="CS130" s="44">
        <f t="shared" si="471"/>
        <v>24</v>
      </c>
      <c r="CT130" s="44">
        <f t="shared" si="471"/>
        <v>782256.38399999996</v>
      </c>
      <c r="CU130" s="79">
        <f t="shared" si="329"/>
        <v>24</v>
      </c>
    </row>
    <row r="131" spans="1:99" s="1" customFormat="1" ht="30" x14ac:dyDescent="0.25">
      <c r="A131" s="28"/>
      <c r="B131" s="28">
        <v>88</v>
      </c>
      <c r="C131" s="33" t="s">
        <v>241</v>
      </c>
      <c r="D131" s="34">
        <v>11480</v>
      </c>
      <c r="E131" s="35">
        <v>2.4900000000000002</v>
      </c>
      <c r="F131" s="36">
        <v>1</v>
      </c>
      <c r="G131" s="34">
        <v>1.4</v>
      </c>
      <c r="H131" s="34">
        <v>1.68</v>
      </c>
      <c r="I131" s="34">
        <v>2.23</v>
      </c>
      <c r="J131" s="37">
        <v>2.57</v>
      </c>
      <c r="K131" s="38">
        <v>0</v>
      </c>
      <c r="L131" s="39">
        <f>SUM(K131*$D131*$E131*$F131*$G131*$L$8)</f>
        <v>0</v>
      </c>
      <c r="M131" s="38">
        <v>39</v>
      </c>
      <c r="N131" s="39">
        <f t="shared" si="330"/>
        <v>1560751.92</v>
      </c>
      <c r="O131" s="38">
        <v>8</v>
      </c>
      <c r="P131" s="39">
        <f>SUM(O131*$D131*$E131*$F131*$G131*$P$8)</f>
        <v>320154.23999999999</v>
      </c>
      <c r="Q131" s="40">
        <v>0</v>
      </c>
      <c r="R131" s="39">
        <f>SUM(Q131*$D131*$E131*$F131*$G131*$R$8)</f>
        <v>0</v>
      </c>
      <c r="S131" s="38">
        <v>0</v>
      </c>
      <c r="T131" s="39">
        <f>SUM(S131*$D131*$E131*$F131*$G131*$T$8)</f>
        <v>0</v>
      </c>
      <c r="U131" s="38"/>
      <c r="V131" s="39">
        <f>SUM(U131*$D131*$E131*$F131*$G131*$V$8)</f>
        <v>0</v>
      </c>
      <c r="W131" s="41"/>
      <c r="X131" s="39">
        <f t="shared" si="331"/>
        <v>0</v>
      </c>
      <c r="Y131" s="38">
        <v>0</v>
      </c>
      <c r="Z131" s="39">
        <f>SUM(Y131*$D131*$E131*$F131*$G131*$Z$8)</f>
        <v>0</v>
      </c>
      <c r="AA131" s="38"/>
      <c r="AB131" s="39">
        <f>SUM(AA131*$D131*$E131*$F131*$G131*$AB$8)</f>
        <v>0</v>
      </c>
      <c r="AC131" s="38">
        <v>0</v>
      </c>
      <c r="AD131" s="39">
        <f>SUM(AC131*$D131*$E131*$F131*$G131*$AD$8)</f>
        <v>0</v>
      </c>
      <c r="AE131" s="38">
        <v>0</v>
      </c>
      <c r="AF131" s="39">
        <f>AE131*$D131*$E131*$F131*$H131*$AF$8</f>
        <v>0</v>
      </c>
      <c r="AG131" s="40">
        <v>0</v>
      </c>
      <c r="AH131" s="39">
        <f>AG131*$D131*$E131*$F131*$H131*$AH$8</f>
        <v>0</v>
      </c>
      <c r="AI131" s="41"/>
      <c r="AJ131" s="39">
        <f>SUM(AI131*$D131*$E131*$F131*$G131*$AJ$8)</f>
        <v>0</v>
      </c>
      <c r="AK131" s="38"/>
      <c r="AL131" s="39">
        <f>SUM(AK131*$D131*$E131*$F131*$G131*$AL$8)</f>
        <v>0</v>
      </c>
      <c r="AM131" s="38">
        <v>0</v>
      </c>
      <c r="AN131" s="39">
        <f>SUM(AM131*$D131*$E131*$F131*$G131*$AN$8)</f>
        <v>0</v>
      </c>
      <c r="AO131" s="38">
        <v>0</v>
      </c>
      <c r="AP131" s="39">
        <f>SUM(AO131*$D131*$E131*$F131*$G131*$AP$8)</f>
        <v>0</v>
      </c>
      <c r="AQ131" s="38"/>
      <c r="AR131" s="39">
        <f>SUM(AQ131*$D131*$E131*$F131*$G131*$AR$8)</f>
        <v>0</v>
      </c>
      <c r="AS131" s="38"/>
      <c r="AT131" s="39">
        <f>SUM(AS131*$D131*$E131*$F131*$G131*$AT$8)</f>
        <v>0</v>
      </c>
      <c r="AU131" s="38"/>
      <c r="AV131" s="39">
        <f>SUM(AU131*$D131*$E131*$F131*$G131*$AV$8)</f>
        <v>0</v>
      </c>
      <c r="AW131" s="38">
        <v>0</v>
      </c>
      <c r="AX131" s="39">
        <f>SUM(AW131*$D131*$E131*$F131*$G131*$AX$8)</f>
        <v>0</v>
      </c>
      <c r="AY131" s="38"/>
      <c r="AZ131" s="39">
        <f>SUM(AY131*$D131*$E131*$F131*$G131*$AZ$8)</f>
        <v>0</v>
      </c>
      <c r="BA131" s="38">
        <v>0</v>
      </c>
      <c r="BB131" s="39">
        <f>SUM(BA131*$D131*$E131*$F131*$G131*$BB$8)</f>
        <v>0</v>
      </c>
      <c r="BC131" s="38">
        <v>0</v>
      </c>
      <c r="BD131" s="39">
        <f>SUM(BC131*$D131*$E131*$F131*$G131*$BD$8)</f>
        <v>0</v>
      </c>
      <c r="BE131" s="38">
        <v>0</v>
      </c>
      <c r="BF131" s="39">
        <f>SUM(BE131*$D131*$E131*$F131*$G131*$BF$8)</f>
        <v>0</v>
      </c>
      <c r="BG131" s="38"/>
      <c r="BH131" s="39">
        <f>SUM(BG131*$D131*$E131*$F131*$G131*$BH$8)</f>
        <v>0</v>
      </c>
      <c r="BI131" s="38">
        <v>0</v>
      </c>
      <c r="BJ131" s="39">
        <f>BI131*$D131*$E131*$F131*$H131*$BJ$8</f>
        <v>0</v>
      </c>
      <c r="BK131" s="38">
        <v>0</v>
      </c>
      <c r="BL131" s="39">
        <f>BK131*$D131*$E131*$F131*$H131*$BL$8</f>
        <v>0</v>
      </c>
      <c r="BM131" s="70">
        <v>0</v>
      </c>
      <c r="BN131" s="39">
        <f>BM131*$D131*$E131*$F131*$H131*$BN$8</f>
        <v>0</v>
      </c>
      <c r="BO131" s="38"/>
      <c r="BP131" s="39">
        <f>BO131*$D131*$E131*$F131*$H131*$BP$8</f>
        <v>0</v>
      </c>
      <c r="BQ131" s="40">
        <v>0</v>
      </c>
      <c r="BR131" s="39">
        <f>BQ131*$D131*$E131*$F131*$H131*$BR$8</f>
        <v>0</v>
      </c>
      <c r="BS131" s="43"/>
      <c r="BT131" s="39">
        <f>BS131*$D131*$E131*$F131*$H131*$BT$8</f>
        <v>0</v>
      </c>
      <c r="BU131" s="38">
        <v>0</v>
      </c>
      <c r="BV131" s="39">
        <f>BU131*$D131*$E131*$F131*$H131*$BV$8</f>
        <v>0</v>
      </c>
      <c r="BW131" s="40"/>
      <c r="BX131" s="39">
        <f>BW131*$D131*$E131*$F131*$H131*$BX$8</f>
        <v>0</v>
      </c>
      <c r="BY131" s="38">
        <v>0</v>
      </c>
      <c r="BZ131" s="39">
        <f>BY131*$D131*$E131*$F131*$H131*$BZ$8</f>
        <v>0</v>
      </c>
      <c r="CA131" s="38">
        <v>0</v>
      </c>
      <c r="CB131" s="39">
        <f>CA131*$D131*$E131*$F131*$H131*$CB$8</f>
        <v>0</v>
      </c>
      <c r="CC131" s="38"/>
      <c r="CD131" s="39">
        <f>CC131*$D131*$E131*$F131*$H131*$CD$8</f>
        <v>0</v>
      </c>
      <c r="CE131" s="38">
        <v>0</v>
      </c>
      <c r="CF131" s="39">
        <f>CE131*$D131*$E131*$F131*$H131*$CF$8</f>
        <v>0</v>
      </c>
      <c r="CG131" s="38"/>
      <c r="CH131" s="39">
        <f>CG131*$D131*$E131*$F131*$H131*$CH$8</f>
        <v>0</v>
      </c>
      <c r="CI131" s="40"/>
      <c r="CJ131" s="39">
        <f>CI131*$D131*$E131*$F131*$H131*$CJ$8</f>
        <v>0</v>
      </c>
      <c r="CK131" s="38">
        <v>0</v>
      </c>
      <c r="CL131" s="39">
        <f>CK131*$D131*$E131*$F131*$H131*$CL$8</f>
        <v>0</v>
      </c>
      <c r="CM131" s="40">
        <v>0</v>
      </c>
      <c r="CN131" s="39">
        <f>CM131*$D131*$E131*$F131*$I131*$CN$8</f>
        <v>0</v>
      </c>
      <c r="CO131" s="38">
        <v>0</v>
      </c>
      <c r="CP131" s="39">
        <f>CO131*$D131*$E131*$F131*$J131*$CP$8</f>
        <v>0</v>
      </c>
      <c r="CQ131" s="39"/>
      <c r="CR131" s="39">
        <f>CQ131*D131*E131*F131</f>
        <v>0</v>
      </c>
      <c r="CS131" s="44">
        <f t="shared" si="471"/>
        <v>47</v>
      </c>
      <c r="CT131" s="44">
        <f t="shared" si="471"/>
        <v>1880906.16</v>
      </c>
      <c r="CU131" s="79">
        <f t="shared" si="329"/>
        <v>47</v>
      </c>
    </row>
    <row r="132" spans="1:99" s="1" customFormat="1" ht="45" x14ac:dyDescent="0.25">
      <c r="A132" s="28"/>
      <c r="B132" s="28">
        <v>89</v>
      </c>
      <c r="C132" s="33" t="s">
        <v>242</v>
      </c>
      <c r="D132" s="34">
        <v>11480</v>
      </c>
      <c r="E132" s="35">
        <v>1.05</v>
      </c>
      <c r="F132" s="36">
        <v>1</v>
      </c>
      <c r="G132" s="34">
        <v>1.4</v>
      </c>
      <c r="H132" s="34">
        <v>1.68</v>
      </c>
      <c r="I132" s="34">
        <v>2.23</v>
      </c>
      <c r="J132" s="37">
        <v>2.57</v>
      </c>
      <c r="K132" s="63"/>
      <c r="L132" s="39">
        <f>SUM(K132*$D132*$E132*$F132*$G132*$L$8)</f>
        <v>0</v>
      </c>
      <c r="M132" s="63"/>
      <c r="N132" s="39">
        <f t="shared" si="330"/>
        <v>0</v>
      </c>
      <c r="O132" s="63">
        <v>163</v>
      </c>
      <c r="P132" s="39">
        <f>SUM(O132*$D132*$E132*$F132*$G132*$P$8)</f>
        <v>2750722.8</v>
      </c>
      <c r="Q132" s="64"/>
      <c r="R132" s="39">
        <f>SUM(Q132*$D132*$E132*$F132*$G132*$R$8)</f>
        <v>0</v>
      </c>
      <c r="S132" s="63"/>
      <c r="T132" s="39">
        <f>SUM(S132*$D132*$E132*$F132*$G132*$T$8)</f>
        <v>0</v>
      </c>
      <c r="U132" s="38"/>
      <c r="V132" s="39">
        <f>SUM(U132*$D132*$E132*$F132*$G132*$V$8)</f>
        <v>0</v>
      </c>
      <c r="W132" s="41"/>
      <c r="X132" s="39">
        <f t="shared" si="331"/>
        <v>0</v>
      </c>
      <c r="Y132" s="63">
        <v>1</v>
      </c>
      <c r="Z132" s="39">
        <f>SUM(Y132*$D132*$E132*$F132*$G132*$Z$8)</f>
        <v>16875.599999999999</v>
      </c>
      <c r="AA132" s="63">
        <v>75</v>
      </c>
      <c r="AB132" s="39">
        <f>SUM(AA132*$D132*$E132*$F132*$G132*$AB$8)</f>
        <v>1265670</v>
      </c>
      <c r="AC132" s="63">
        <v>15</v>
      </c>
      <c r="AD132" s="39">
        <f>SUM(AC132*$D132*$E132*$F132*$G132*$AD$8)</f>
        <v>253133.99999999997</v>
      </c>
      <c r="AE132" s="63"/>
      <c r="AF132" s="39">
        <f>AE132*$D132*$E132*$F132*$H132*$AF$8</f>
        <v>0</v>
      </c>
      <c r="AG132" s="68">
        <v>110</v>
      </c>
      <c r="AH132" s="39">
        <f>AG132*$D132*$E132*$F132*$H132*$AH$8</f>
        <v>2227579.1999999997</v>
      </c>
      <c r="AI132" s="41"/>
      <c r="AJ132" s="39">
        <f>SUM(AI132*$D132*$E132*$F132*$G132*$AJ$8)</f>
        <v>0</v>
      </c>
      <c r="AK132" s="63"/>
      <c r="AL132" s="39">
        <f>SUM(AK132*$D132*$E132*$F132*$G132*$AL$8)</f>
        <v>0</v>
      </c>
      <c r="AM132" s="63"/>
      <c r="AN132" s="39">
        <f>SUM(AM132*$D132*$E132*$F132*$G132*$AN$8)</f>
        <v>0</v>
      </c>
      <c r="AO132" s="63"/>
      <c r="AP132" s="39">
        <f>SUM(AO132*$D132*$E132*$F132*$G132*$AP$8)</f>
        <v>0</v>
      </c>
      <c r="AQ132" s="63"/>
      <c r="AR132" s="39">
        <f>SUM(AQ132*$D132*$E132*$F132*$G132*$AR$8)</f>
        <v>0</v>
      </c>
      <c r="AS132" s="63"/>
      <c r="AT132" s="39">
        <f>SUM(AS132*$D132*$E132*$F132*$G132*$AT$8)</f>
        <v>0</v>
      </c>
      <c r="AU132" s="63">
        <v>3</v>
      </c>
      <c r="AV132" s="39">
        <f>SUM(AU132*$D132*$E132*$F132*$G132*$AV$8)</f>
        <v>50626.799999999996</v>
      </c>
      <c r="AW132" s="63">
        <v>33</v>
      </c>
      <c r="AX132" s="39">
        <f>SUM(AW132*$D132*$E132*$F132*$G132*$AX$8)</f>
        <v>556894.79999999993</v>
      </c>
      <c r="AY132" s="63">
        <v>60</v>
      </c>
      <c r="AZ132" s="39">
        <f>SUM(AY132*$D132*$E132*$F132*$G132*$AZ$8)</f>
        <v>1012535.9999999999</v>
      </c>
      <c r="BA132" s="63">
        <v>151</v>
      </c>
      <c r="BB132" s="39">
        <f>SUM(BA132*$D132*$E132*$F132*$G132*$BB$8)</f>
        <v>2548215.5999999996</v>
      </c>
      <c r="BC132" s="63"/>
      <c r="BD132" s="39">
        <f>SUM(BC132*$D132*$E132*$F132*$G132*$BD$8)</f>
        <v>0</v>
      </c>
      <c r="BE132" s="63"/>
      <c r="BF132" s="39">
        <f>SUM(BE132*$D132*$E132*$F132*$G132*$BF$8)</f>
        <v>0</v>
      </c>
      <c r="BG132" s="63">
        <v>41</v>
      </c>
      <c r="BH132" s="39">
        <f>SUM(BG132*$D132*$E132*$F132*$G132*$BH$8)</f>
        <v>691899.6</v>
      </c>
      <c r="BI132" s="65">
        <v>5</v>
      </c>
      <c r="BJ132" s="39">
        <f>BI132*$D132*$E132*$F132*$H132*$BJ$8</f>
        <v>101253.59999999999</v>
      </c>
      <c r="BK132" s="63"/>
      <c r="BL132" s="39">
        <f>BK132*$D132*$E132*$F132*$H132*$BL$8</f>
        <v>0</v>
      </c>
      <c r="BM132" s="71"/>
      <c r="BN132" s="39">
        <f>BM132*$D132*$E132*$F132*$H132*$BN$8</f>
        <v>0</v>
      </c>
      <c r="BO132" s="65">
        <v>49</v>
      </c>
      <c r="BP132" s="39">
        <f>BO132*$D132*$E132*$F132*$H132*$BP$8</f>
        <v>992285.27999999991</v>
      </c>
      <c r="BQ132" s="68"/>
      <c r="BR132" s="39">
        <f>BQ132*$D132*$E132*$F132*$H132*$BR$8</f>
        <v>0</v>
      </c>
      <c r="BS132" s="65">
        <v>65</v>
      </c>
      <c r="BT132" s="39">
        <f>BS132*$D132*$E132*$F132*$H132*$BT$8</f>
        <v>1316296.8</v>
      </c>
      <c r="BU132" s="63">
        <v>55</v>
      </c>
      <c r="BV132" s="39">
        <f>BU132*$D132*$E132*$F132*$H132*$BV$8</f>
        <v>1113789.5999999999</v>
      </c>
      <c r="BW132" s="68">
        <v>81</v>
      </c>
      <c r="BX132" s="39">
        <f>BW132*$D132*$E132*$F132*$H132*$BX$8</f>
        <v>1640308.3199999998</v>
      </c>
      <c r="BY132" s="65">
        <v>95</v>
      </c>
      <c r="BZ132" s="39">
        <f>BY132*$D132*$E132*$F132*$H132*$BZ$8</f>
        <v>1923818.4</v>
      </c>
      <c r="CA132" s="63"/>
      <c r="CB132" s="39">
        <f>CA132*$D132*$E132*$F132*$H132*$CB$8</f>
        <v>0</v>
      </c>
      <c r="CC132" s="63">
        <v>23</v>
      </c>
      <c r="CD132" s="39">
        <f>CC132*$D132*$E132*$F132*$H132*$CD$8</f>
        <v>465766.56</v>
      </c>
      <c r="CE132" s="63">
        <v>13</v>
      </c>
      <c r="CF132" s="39">
        <f>CE132*$D132*$E132*$F132*$H132*$CF$8</f>
        <v>263259.36</v>
      </c>
      <c r="CG132" s="65">
        <v>3</v>
      </c>
      <c r="CH132" s="39">
        <f>CG132*$D132*$E132*$F132*$H132*$CH$8</f>
        <v>60752.159999999996</v>
      </c>
      <c r="CI132" s="64">
        <v>40</v>
      </c>
      <c r="CJ132" s="39">
        <f>CI132*$D132*$E132*$F132*$H132*$CJ$8</f>
        <v>810028.79999999993</v>
      </c>
      <c r="CK132" s="63">
        <v>3</v>
      </c>
      <c r="CL132" s="39">
        <f>CK132*$D132*$E132*$F132*$H132*$CL$8</f>
        <v>60752.159999999996</v>
      </c>
      <c r="CM132" s="68">
        <v>76</v>
      </c>
      <c r="CN132" s="39">
        <f>CM132*$D132*$E132*$F132*$I132*$CN$8</f>
        <v>2042911.92</v>
      </c>
      <c r="CO132" s="65"/>
      <c r="CP132" s="39">
        <f>CO132*$D132*$E132*$F132*$J132*$CP$8</f>
        <v>0</v>
      </c>
      <c r="CQ132" s="39"/>
      <c r="CR132" s="39">
        <f>CQ132*D132*E132*F132</f>
        <v>0</v>
      </c>
      <c r="CS132" s="44">
        <f t="shared" si="471"/>
        <v>1160</v>
      </c>
      <c r="CT132" s="44">
        <f t="shared" si="471"/>
        <v>22165377.360000007</v>
      </c>
      <c r="CU132" s="79">
        <f t="shared" si="329"/>
        <v>1160</v>
      </c>
    </row>
    <row r="133" spans="1:99" s="1" customFormat="1" x14ac:dyDescent="0.25">
      <c r="A133" s="127">
        <v>30</v>
      </c>
      <c r="B133" s="127"/>
      <c r="C133" s="128" t="s">
        <v>243</v>
      </c>
      <c r="D133" s="136">
        <v>11480</v>
      </c>
      <c r="E133" s="140">
        <v>0.98</v>
      </c>
      <c r="F133" s="130">
        <v>1</v>
      </c>
      <c r="G133" s="136">
        <v>1.4</v>
      </c>
      <c r="H133" s="34">
        <v>1.68</v>
      </c>
      <c r="I133" s="34">
        <v>2.23</v>
      </c>
      <c r="J133" s="37">
        <v>2.57</v>
      </c>
      <c r="K133" s="90">
        <f t="shared" ref="K133" si="472">SUM(K134:K139)</f>
        <v>62</v>
      </c>
      <c r="L133" s="90">
        <f>SUM(L134:L139)</f>
        <v>1043072.8</v>
      </c>
      <c r="M133" s="90">
        <f t="shared" ref="M133:BQ133" si="473">SUM(M134:M139)</f>
        <v>0</v>
      </c>
      <c r="N133" s="90">
        <f t="shared" si="473"/>
        <v>0</v>
      </c>
      <c r="O133" s="90">
        <f t="shared" si="473"/>
        <v>0</v>
      </c>
      <c r="P133" s="90">
        <f>SUM(P134:P139)</f>
        <v>0</v>
      </c>
      <c r="Q133" s="91">
        <f t="shared" ref="Q133" si="474">SUM(Q134:Q139)</f>
        <v>0</v>
      </c>
      <c r="R133" s="90">
        <f>SUM(R134:R139)</f>
        <v>0</v>
      </c>
      <c r="S133" s="90">
        <f t="shared" ref="S133" si="475">SUM(S134:S139)</f>
        <v>0</v>
      </c>
      <c r="T133" s="90">
        <f>SUM(T134:T139)</f>
        <v>0</v>
      </c>
      <c r="U133" s="90">
        <f t="shared" ref="U133" si="476">SUM(U134:U139)</f>
        <v>0</v>
      </c>
      <c r="V133" s="90">
        <f>SUM(V134:V139)</f>
        <v>0</v>
      </c>
      <c r="W133" s="90">
        <f t="shared" ref="W133" si="477">SUM(W134:W139)</f>
        <v>0</v>
      </c>
      <c r="X133" s="90">
        <f t="shared" si="473"/>
        <v>0</v>
      </c>
      <c r="Y133" s="90">
        <f t="shared" si="473"/>
        <v>0</v>
      </c>
      <c r="Z133" s="90">
        <f t="shared" si="473"/>
        <v>0</v>
      </c>
      <c r="AA133" s="90">
        <f t="shared" si="473"/>
        <v>0</v>
      </c>
      <c r="AB133" s="90">
        <f t="shared" si="473"/>
        <v>0</v>
      </c>
      <c r="AC133" s="141">
        <f t="shared" si="473"/>
        <v>27</v>
      </c>
      <c r="AD133" s="141">
        <f>SUM(AD134:AD139)</f>
        <v>347155.19999999995</v>
      </c>
      <c r="AE133" s="90">
        <f t="shared" ref="AE133" si="478">SUM(AE134:AE139)</f>
        <v>0</v>
      </c>
      <c r="AF133" s="90">
        <f t="shared" si="473"/>
        <v>0</v>
      </c>
      <c r="AG133" s="91">
        <f t="shared" si="473"/>
        <v>4</v>
      </c>
      <c r="AH133" s="90">
        <f t="shared" si="473"/>
        <v>61716.479999999996</v>
      </c>
      <c r="AI133" s="90">
        <f t="shared" si="473"/>
        <v>32</v>
      </c>
      <c r="AJ133" s="90">
        <f t="shared" si="473"/>
        <v>411443.19999999995</v>
      </c>
      <c r="AK133" s="90">
        <f t="shared" si="473"/>
        <v>0</v>
      </c>
      <c r="AL133" s="90">
        <f>SUM(AL134:AL139)</f>
        <v>0</v>
      </c>
      <c r="AM133" s="141">
        <f t="shared" ref="AM133" si="479">SUM(AM134:AM139)</f>
        <v>0</v>
      </c>
      <c r="AN133" s="141">
        <f t="shared" si="473"/>
        <v>0</v>
      </c>
      <c r="AO133" s="90">
        <f t="shared" si="473"/>
        <v>0</v>
      </c>
      <c r="AP133" s="90">
        <f>SUM(AP134:AP139)</f>
        <v>0</v>
      </c>
      <c r="AQ133" s="90">
        <f t="shared" ref="AQ133" si="480">SUM(AQ134:AQ139)</f>
        <v>1</v>
      </c>
      <c r="AR133" s="90">
        <f>SUM(AR134:AR139)</f>
        <v>12857.599999999999</v>
      </c>
      <c r="AS133" s="90">
        <f t="shared" ref="AS133" si="481">SUM(AS134:AS139)</f>
        <v>0</v>
      </c>
      <c r="AT133" s="90">
        <f>SUM(AT134:AT139)</f>
        <v>0</v>
      </c>
      <c r="AU133" s="90">
        <f t="shared" ref="AU133" si="482">SUM(AU134:AU139)</f>
        <v>0</v>
      </c>
      <c r="AV133" s="90">
        <f>SUM(AV134:AV139)</f>
        <v>0</v>
      </c>
      <c r="AW133" s="90">
        <f>SUM(AW134:AW139)</f>
        <v>0</v>
      </c>
      <c r="AX133" s="90">
        <f>SUM(AX134:AX139)</f>
        <v>0</v>
      </c>
      <c r="AY133" s="90">
        <f>SUM(AY134:AY139)</f>
        <v>0</v>
      </c>
      <c r="AZ133" s="90">
        <f>SUM(AZ134:AZ139)</f>
        <v>0</v>
      </c>
      <c r="BA133" s="90">
        <f t="shared" ref="BA133" si="483">SUM(BA134:BA139)</f>
        <v>0</v>
      </c>
      <c r="BB133" s="90">
        <f>SUM(BB134:BB139)</f>
        <v>0</v>
      </c>
      <c r="BC133" s="90">
        <f t="shared" ref="BC133" si="484">SUM(BC134:BC139)</f>
        <v>0</v>
      </c>
      <c r="BD133" s="90">
        <f>SUM(BD134:BD139)</f>
        <v>0</v>
      </c>
      <c r="BE133" s="90">
        <f t="shared" ref="BE133" si="485">SUM(BE134:BE139)</f>
        <v>0</v>
      </c>
      <c r="BF133" s="90">
        <f>SUM(BF134:BF139)</f>
        <v>0</v>
      </c>
      <c r="BG133" s="90">
        <f>SUM(BG134:BG139)</f>
        <v>0</v>
      </c>
      <c r="BH133" s="90">
        <f>SUM(BH134:BH139)</f>
        <v>0</v>
      </c>
      <c r="BI133" s="90">
        <f t="shared" ref="BI133" si="486">SUM(BI134:BI139)</f>
        <v>0</v>
      </c>
      <c r="BJ133" s="90">
        <f t="shared" si="473"/>
        <v>0</v>
      </c>
      <c r="BK133" s="90">
        <f t="shared" si="473"/>
        <v>69</v>
      </c>
      <c r="BL133" s="90">
        <f>SUM(BL134:BL139)</f>
        <v>1064609.28</v>
      </c>
      <c r="BM133" s="90">
        <f t="shared" ref="BM133" si="487">SUM(BM134:BM139)</f>
        <v>0</v>
      </c>
      <c r="BN133" s="90">
        <f>SUM(BN134:BN139)</f>
        <v>0</v>
      </c>
      <c r="BO133" s="90">
        <f t="shared" ref="BO133" si="488">SUM(BO134:BO139)</f>
        <v>0</v>
      </c>
      <c r="BP133" s="90">
        <f t="shared" si="473"/>
        <v>0</v>
      </c>
      <c r="BQ133" s="91">
        <f t="shared" si="473"/>
        <v>15</v>
      </c>
      <c r="BR133" s="90">
        <f>SUM(BR134:BR139)</f>
        <v>231436.79999999999</v>
      </c>
      <c r="BS133" s="90">
        <f>SUM(BS134:BS139)</f>
        <v>12</v>
      </c>
      <c r="BT133" s="90">
        <f>SUM(BT134:BT139)</f>
        <v>185149.44</v>
      </c>
      <c r="BU133" s="90">
        <f>SUM(BU134:BU139)</f>
        <v>15</v>
      </c>
      <c r="BV133" s="90">
        <f>SUM(BV134:BV139)</f>
        <v>231436.79999999999</v>
      </c>
      <c r="BW133" s="91">
        <f t="shared" ref="BW133" si="489">SUM(BW134:BW139)</f>
        <v>0</v>
      </c>
      <c r="BX133" s="90">
        <f>SUM(BX134:BX139)</f>
        <v>0</v>
      </c>
      <c r="BY133" s="90">
        <f>SUM(BY134:BY139)</f>
        <v>9</v>
      </c>
      <c r="BZ133" s="90">
        <f>SUM(BZ134:BZ139)</f>
        <v>138862.07999999999</v>
      </c>
      <c r="CA133" s="90">
        <f t="shared" ref="CA133:CT133" si="490">SUM(CA134:CA139)</f>
        <v>0</v>
      </c>
      <c r="CB133" s="90">
        <f t="shared" si="490"/>
        <v>0</v>
      </c>
      <c r="CC133" s="90">
        <f t="shared" si="490"/>
        <v>10</v>
      </c>
      <c r="CD133" s="90">
        <f t="shared" si="490"/>
        <v>154291.19999999998</v>
      </c>
      <c r="CE133" s="90">
        <f t="shared" si="490"/>
        <v>0</v>
      </c>
      <c r="CF133" s="90">
        <f t="shared" si="490"/>
        <v>0</v>
      </c>
      <c r="CG133" s="90">
        <f t="shared" si="490"/>
        <v>0</v>
      </c>
      <c r="CH133" s="90">
        <f t="shared" si="490"/>
        <v>0</v>
      </c>
      <c r="CI133" s="91">
        <f t="shared" si="490"/>
        <v>5</v>
      </c>
      <c r="CJ133" s="90">
        <f t="shared" si="490"/>
        <v>77145.599999999991</v>
      </c>
      <c r="CK133" s="90">
        <f t="shared" si="490"/>
        <v>0</v>
      </c>
      <c r="CL133" s="90">
        <f t="shared" si="490"/>
        <v>0</v>
      </c>
      <c r="CM133" s="91">
        <v>0</v>
      </c>
      <c r="CN133" s="90">
        <f t="shared" si="490"/>
        <v>0</v>
      </c>
      <c r="CO133" s="90">
        <f t="shared" si="490"/>
        <v>50</v>
      </c>
      <c r="CP133" s="90">
        <f t="shared" si="490"/>
        <v>1180144</v>
      </c>
      <c r="CQ133" s="90">
        <f t="shared" si="490"/>
        <v>0</v>
      </c>
      <c r="CR133" s="90">
        <f t="shared" si="490"/>
        <v>0</v>
      </c>
      <c r="CS133" s="90">
        <f t="shared" si="490"/>
        <v>311</v>
      </c>
      <c r="CT133" s="90">
        <f t="shared" si="490"/>
        <v>5139320.4799999995</v>
      </c>
      <c r="CU133" s="79"/>
    </row>
    <row r="134" spans="1:99" s="1" customFormat="1" ht="45" x14ac:dyDescent="0.25">
      <c r="A134" s="28"/>
      <c r="B134" s="28">
        <v>90</v>
      </c>
      <c r="C134" s="33" t="s">
        <v>244</v>
      </c>
      <c r="D134" s="34">
        <v>11480</v>
      </c>
      <c r="E134" s="35">
        <v>0.8</v>
      </c>
      <c r="F134" s="36">
        <v>1</v>
      </c>
      <c r="G134" s="34">
        <v>1.4</v>
      </c>
      <c r="H134" s="34">
        <v>1.68</v>
      </c>
      <c r="I134" s="34">
        <v>2.23</v>
      </c>
      <c r="J134" s="37">
        <v>2.57</v>
      </c>
      <c r="K134" s="38">
        <v>50</v>
      </c>
      <c r="L134" s="39">
        <f t="shared" ref="L134:L139" si="491">SUM(K134*$D134*$E134*$F134*$G134*$L$8)</f>
        <v>642880</v>
      </c>
      <c r="M134" s="38"/>
      <c r="N134" s="39">
        <f t="shared" si="330"/>
        <v>0</v>
      </c>
      <c r="O134" s="38"/>
      <c r="P134" s="39">
        <f t="shared" ref="P134:P139" si="492">SUM(O134*$D134*$E134*$F134*$G134*$P$8)</f>
        <v>0</v>
      </c>
      <c r="Q134" s="40"/>
      <c r="R134" s="39">
        <f t="shared" ref="R134:R139" si="493">SUM(Q134*$D134*$E134*$F134*$G134*$R$8)</f>
        <v>0</v>
      </c>
      <c r="S134" s="38"/>
      <c r="T134" s="39">
        <f t="shared" ref="T134:T139" si="494">SUM(S134*$D134*$E134*$F134*$G134*$T$8)</f>
        <v>0</v>
      </c>
      <c r="U134" s="38"/>
      <c r="V134" s="39">
        <f t="shared" ref="V134:V139" si="495">SUM(U134*$D134*$E134*$F134*$G134*$V$8)</f>
        <v>0</v>
      </c>
      <c r="W134" s="41"/>
      <c r="X134" s="39">
        <f t="shared" si="331"/>
        <v>0</v>
      </c>
      <c r="Y134" s="38"/>
      <c r="Z134" s="39">
        <f t="shared" ref="Z134:Z139" si="496">SUM(Y134*$D134*$E134*$F134*$G134*$Z$8)</f>
        <v>0</v>
      </c>
      <c r="AA134" s="38"/>
      <c r="AB134" s="39">
        <f t="shared" ref="AB134:AB139" si="497">SUM(AA134*$D134*$E134*$F134*$G134*$AB$8)</f>
        <v>0</v>
      </c>
      <c r="AC134" s="38">
        <v>27</v>
      </c>
      <c r="AD134" s="39">
        <f t="shared" ref="AD134:AD139" si="498">SUM(AC134*$D134*$E134*$F134*$G134*$AD$8)</f>
        <v>347155.19999999995</v>
      </c>
      <c r="AE134" s="38"/>
      <c r="AF134" s="39">
        <f t="shared" ref="AF134:AF139" si="499">AE134*$D134*$E134*$F134*$H134*$AF$8</f>
        <v>0</v>
      </c>
      <c r="AG134" s="42">
        <v>4</v>
      </c>
      <c r="AH134" s="39">
        <f t="shared" ref="AH134:AH139" si="500">AG134*$D134*$E134*$F134*$H134*$AH$8</f>
        <v>61716.479999999996</v>
      </c>
      <c r="AI134" s="41">
        <v>32</v>
      </c>
      <c r="AJ134" s="39">
        <f t="shared" ref="AJ134:AJ139" si="501">SUM(AI134*$D134*$E134*$F134*$G134*$AJ$8)</f>
        <v>411443.19999999995</v>
      </c>
      <c r="AK134" s="38"/>
      <c r="AL134" s="39">
        <f t="shared" ref="AL134:AL139" si="502">SUM(AK134*$D134*$E134*$F134*$G134*$AL$8)</f>
        <v>0</v>
      </c>
      <c r="AM134" s="38"/>
      <c r="AN134" s="39">
        <f t="shared" ref="AN134:AN139" si="503">SUM(AM134*$D134*$E134*$F134*$G134*$AN$8)</f>
        <v>0</v>
      </c>
      <c r="AO134" s="38"/>
      <c r="AP134" s="39">
        <f t="shared" ref="AP134:AP139" si="504">SUM(AO134*$D134*$E134*$F134*$G134*$AP$8)</f>
        <v>0</v>
      </c>
      <c r="AQ134" s="38">
        <v>1</v>
      </c>
      <c r="AR134" s="39">
        <f t="shared" ref="AR134:AR139" si="505">SUM(AQ134*$D134*$E134*$F134*$G134*$AR$8)</f>
        <v>12857.599999999999</v>
      </c>
      <c r="AS134" s="38"/>
      <c r="AT134" s="39">
        <f t="shared" ref="AT134:AT139" si="506">SUM(AS134*$D134*$E134*$F134*$G134*$AT$8)</f>
        <v>0</v>
      </c>
      <c r="AU134" s="38"/>
      <c r="AV134" s="39">
        <f t="shared" ref="AV134:AV139" si="507">SUM(AU134*$D134*$E134*$F134*$G134*$AV$8)</f>
        <v>0</v>
      </c>
      <c r="AW134" s="38"/>
      <c r="AX134" s="39">
        <f t="shared" ref="AX134:AX139" si="508">SUM(AW134*$D134*$E134*$F134*$G134*$AX$8)</f>
        <v>0</v>
      </c>
      <c r="AY134" s="38"/>
      <c r="AZ134" s="39">
        <f t="shared" ref="AZ134:AZ139" si="509">SUM(AY134*$D134*$E134*$F134*$G134*$AZ$8)</f>
        <v>0</v>
      </c>
      <c r="BA134" s="38"/>
      <c r="BB134" s="39">
        <f t="shared" ref="BB134:BB139" si="510">SUM(BA134*$D134*$E134*$F134*$G134*$BB$8)</f>
        <v>0</v>
      </c>
      <c r="BC134" s="38"/>
      <c r="BD134" s="39">
        <f t="shared" ref="BD134:BD139" si="511">SUM(BC134*$D134*$E134*$F134*$G134*$BD$8)</f>
        <v>0</v>
      </c>
      <c r="BE134" s="38"/>
      <c r="BF134" s="39">
        <f t="shared" ref="BF134:BF139" si="512">SUM(BE134*$D134*$E134*$F134*$G134*$BF$8)</f>
        <v>0</v>
      </c>
      <c r="BG134" s="38"/>
      <c r="BH134" s="39">
        <f t="shared" ref="BH134:BH139" si="513">SUM(BG134*$D134*$E134*$F134*$G134*$BH$8)</f>
        <v>0</v>
      </c>
      <c r="BI134" s="38"/>
      <c r="BJ134" s="39">
        <f t="shared" ref="BJ134:BJ139" si="514">BI134*$D134*$E134*$F134*$H134*$BJ$8</f>
        <v>0</v>
      </c>
      <c r="BK134" s="43">
        <v>69</v>
      </c>
      <c r="BL134" s="39">
        <f t="shared" ref="BL134:BL139" si="515">BK134*$D134*$E134*$F134*$H134*$BL$8</f>
        <v>1064609.28</v>
      </c>
      <c r="BM134" s="70"/>
      <c r="BN134" s="39">
        <f t="shared" ref="BN134:BN139" si="516">BM134*$D134*$E134*$F134*$H134*$BN$8</f>
        <v>0</v>
      </c>
      <c r="BO134" s="38"/>
      <c r="BP134" s="39">
        <f t="shared" ref="BP134:BP139" si="517">BO134*$D134*$E134*$F134*$H134*$BP$8</f>
        <v>0</v>
      </c>
      <c r="BQ134" s="42">
        <v>15</v>
      </c>
      <c r="BR134" s="39">
        <f t="shared" ref="BR134:BR139" si="518">BQ134*$D134*$E134*$F134*$H134*$BR$8</f>
        <v>231436.79999999999</v>
      </c>
      <c r="BS134" s="43">
        <v>12</v>
      </c>
      <c r="BT134" s="39">
        <f t="shared" ref="BT134:BT139" si="519">BS134*$D134*$E134*$F134*$H134*$BT$8</f>
        <v>185149.44</v>
      </c>
      <c r="BU134" s="38">
        <v>15</v>
      </c>
      <c r="BV134" s="39">
        <f t="shared" ref="BV134:BV139" si="520">BU134*$D134*$E134*$F134*$H134*$BV$8</f>
        <v>231436.79999999999</v>
      </c>
      <c r="BW134" s="42"/>
      <c r="BX134" s="39">
        <f t="shared" ref="BX134:BX139" si="521">BW134*$D134*$E134*$F134*$H134*$BX$8</f>
        <v>0</v>
      </c>
      <c r="BY134" s="43">
        <v>9</v>
      </c>
      <c r="BZ134" s="39">
        <f t="shared" ref="BZ134:BZ139" si="522">BY134*$D134*$E134*$F134*$H134*$BZ$8</f>
        <v>138862.07999999999</v>
      </c>
      <c r="CA134" s="38"/>
      <c r="CB134" s="39">
        <f t="shared" ref="CB134:CB139" si="523">CA134*$D134*$E134*$F134*$H134*$CB$8</f>
        <v>0</v>
      </c>
      <c r="CC134" s="38">
        <v>10</v>
      </c>
      <c r="CD134" s="39">
        <f t="shared" ref="CD134:CD139" si="524">CC134*$D134*$E134*$F134*$H134*$CD$8</f>
        <v>154291.19999999998</v>
      </c>
      <c r="CE134" s="38"/>
      <c r="CF134" s="39">
        <f t="shared" ref="CF134:CF139" si="525">CE134*$D134*$E134*$F134*$H134*$CF$8</f>
        <v>0</v>
      </c>
      <c r="CG134" s="38"/>
      <c r="CH134" s="39">
        <f t="shared" ref="CH134:CH139" si="526">CG134*$D134*$E134*$F134*$H134*$CH$8</f>
        <v>0</v>
      </c>
      <c r="CI134" s="40">
        <v>5</v>
      </c>
      <c r="CJ134" s="39">
        <f t="shared" ref="CJ134:CJ139" si="527">CI134*$D134*$E134*$F134*$H134*$CJ$8</f>
        <v>77145.599999999991</v>
      </c>
      <c r="CK134" s="38"/>
      <c r="CL134" s="39">
        <f t="shared" ref="CL134:CL139" si="528">CK134*$D134*$E134*$F134*$H134*$CL$8</f>
        <v>0</v>
      </c>
      <c r="CM134" s="42"/>
      <c r="CN134" s="39">
        <f t="shared" ref="CN134:CN139" si="529">CM134*$D134*$E134*$F134*$I134*$CN$8</f>
        <v>0</v>
      </c>
      <c r="CO134" s="43">
        <v>50</v>
      </c>
      <c r="CP134" s="39">
        <f t="shared" ref="CP134:CP139" si="530">CO134*$D134*$E134*$F134*$J134*$CP$8</f>
        <v>1180144</v>
      </c>
      <c r="CQ134" s="39"/>
      <c r="CR134" s="39">
        <f t="shared" ref="CR134:CR139" si="531">CQ134*D134*E134*F134</f>
        <v>0</v>
      </c>
      <c r="CS134" s="44">
        <f t="shared" ref="CS134:CT139" si="532">SUM(M134+K134+W134+O134+Q134+Y134+U134+S134+AA134+AE134+AC134+AG134+AI134+AM134+BI134+BO134+AK134+AW134+AY134+CA134+CC134+BY134+CE134+CG134+BS134+BU134+AO134+AQ134+AS134+AU134+BK134+BM134+BQ134+BA134+BC134+BE134+BG134+BW134+CI134+CK134+CM134+CO134+CQ134)</f>
        <v>299</v>
      </c>
      <c r="CT134" s="44">
        <f t="shared" si="532"/>
        <v>4739127.68</v>
      </c>
      <c r="CU134" s="79">
        <f t="shared" si="329"/>
        <v>299</v>
      </c>
    </row>
    <row r="135" spans="1:99" s="1" customFormat="1" ht="30" x14ac:dyDescent="0.25">
      <c r="A135" s="28"/>
      <c r="B135" s="28">
        <v>91</v>
      </c>
      <c r="C135" s="58" t="s">
        <v>245</v>
      </c>
      <c r="D135" s="34">
        <v>11480</v>
      </c>
      <c r="E135" s="35">
        <v>2.1800000000000002</v>
      </c>
      <c r="F135" s="36">
        <v>1</v>
      </c>
      <c r="G135" s="34">
        <v>1.4</v>
      </c>
      <c r="H135" s="34">
        <v>1.68</v>
      </c>
      <c r="I135" s="34">
        <v>2.23</v>
      </c>
      <c r="J135" s="37">
        <v>2.57</v>
      </c>
      <c r="K135" s="38">
        <v>6</v>
      </c>
      <c r="L135" s="39">
        <f t="shared" si="491"/>
        <v>210221.76</v>
      </c>
      <c r="M135" s="38">
        <v>0</v>
      </c>
      <c r="N135" s="39">
        <f t="shared" si="330"/>
        <v>0</v>
      </c>
      <c r="O135" s="38">
        <v>0</v>
      </c>
      <c r="P135" s="39">
        <f t="shared" si="492"/>
        <v>0</v>
      </c>
      <c r="Q135" s="40">
        <v>0</v>
      </c>
      <c r="R135" s="39">
        <f t="shared" si="493"/>
        <v>0</v>
      </c>
      <c r="S135" s="38">
        <v>0</v>
      </c>
      <c r="T135" s="39">
        <f t="shared" si="494"/>
        <v>0</v>
      </c>
      <c r="U135" s="38"/>
      <c r="V135" s="39">
        <f t="shared" si="495"/>
        <v>0</v>
      </c>
      <c r="W135" s="41"/>
      <c r="X135" s="39">
        <f t="shared" si="331"/>
        <v>0</v>
      </c>
      <c r="Y135" s="38">
        <v>0</v>
      </c>
      <c r="Z135" s="39">
        <f t="shared" si="496"/>
        <v>0</v>
      </c>
      <c r="AA135" s="38">
        <v>0</v>
      </c>
      <c r="AB135" s="39">
        <f t="shared" si="497"/>
        <v>0</v>
      </c>
      <c r="AC135" s="38"/>
      <c r="AD135" s="39">
        <f t="shared" si="498"/>
        <v>0</v>
      </c>
      <c r="AE135" s="38">
        <v>0</v>
      </c>
      <c r="AF135" s="39">
        <f t="shared" si="499"/>
        <v>0</v>
      </c>
      <c r="AG135" s="40">
        <v>0</v>
      </c>
      <c r="AH135" s="39">
        <f t="shared" si="500"/>
        <v>0</v>
      </c>
      <c r="AI135" s="41"/>
      <c r="AJ135" s="39">
        <f t="shared" si="501"/>
        <v>0</v>
      </c>
      <c r="AK135" s="38"/>
      <c r="AL135" s="39">
        <f t="shared" si="502"/>
        <v>0</v>
      </c>
      <c r="AM135" s="38">
        <v>0</v>
      </c>
      <c r="AN135" s="39">
        <f t="shared" si="503"/>
        <v>0</v>
      </c>
      <c r="AO135" s="38">
        <v>0</v>
      </c>
      <c r="AP135" s="39">
        <f t="shared" si="504"/>
        <v>0</v>
      </c>
      <c r="AQ135" s="38"/>
      <c r="AR135" s="39">
        <f t="shared" si="505"/>
        <v>0</v>
      </c>
      <c r="AS135" s="38"/>
      <c r="AT135" s="39">
        <f t="shared" si="506"/>
        <v>0</v>
      </c>
      <c r="AU135" s="38"/>
      <c r="AV135" s="39">
        <f t="shared" si="507"/>
        <v>0</v>
      </c>
      <c r="AW135" s="38">
        <v>0</v>
      </c>
      <c r="AX135" s="39">
        <f t="shared" si="508"/>
        <v>0</v>
      </c>
      <c r="AY135" s="38">
        <v>0</v>
      </c>
      <c r="AZ135" s="39">
        <f t="shared" si="509"/>
        <v>0</v>
      </c>
      <c r="BA135" s="38">
        <v>0</v>
      </c>
      <c r="BB135" s="39">
        <f t="shared" si="510"/>
        <v>0</v>
      </c>
      <c r="BC135" s="38">
        <v>0</v>
      </c>
      <c r="BD135" s="39">
        <f t="shared" si="511"/>
        <v>0</v>
      </c>
      <c r="BE135" s="38">
        <v>0</v>
      </c>
      <c r="BF135" s="39">
        <f t="shared" si="512"/>
        <v>0</v>
      </c>
      <c r="BG135" s="38"/>
      <c r="BH135" s="39">
        <f t="shared" si="513"/>
        <v>0</v>
      </c>
      <c r="BI135" s="38">
        <v>0</v>
      </c>
      <c r="BJ135" s="39">
        <f t="shared" si="514"/>
        <v>0</v>
      </c>
      <c r="BK135" s="38">
        <v>0</v>
      </c>
      <c r="BL135" s="39">
        <f t="shared" si="515"/>
        <v>0</v>
      </c>
      <c r="BM135" s="70"/>
      <c r="BN135" s="39">
        <f t="shared" si="516"/>
        <v>0</v>
      </c>
      <c r="BO135" s="38">
        <v>0</v>
      </c>
      <c r="BP135" s="39">
        <f t="shared" si="517"/>
        <v>0</v>
      </c>
      <c r="BQ135" s="40">
        <v>0</v>
      </c>
      <c r="BR135" s="39">
        <f t="shared" si="518"/>
        <v>0</v>
      </c>
      <c r="BS135" s="38"/>
      <c r="BT135" s="39">
        <f t="shared" si="519"/>
        <v>0</v>
      </c>
      <c r="BU135" s="38">
        <v>0</v>
      </c>
      <c r="BV135" s="39">
        <f t="shared" si="520"/>
        <v>0</v>
      </c>
      <c r="BW135" s="40"/>
      <c r="BX135" s="39">
        <f t="shared" si="521"/>
        <v>0</v>
      </c>
      <c r="BY135" s="38">
        <v>0</v>
      </c>
      <c r="BZ135" s="39">
        <f t="shared" si="522"/>
        <v>0</v>
      </c>
      <c r="CA135" s="38">
        <v>0</v>
      </c>
      <c r="CB135" s="39">
        <f t="shared" si="523"/>
        <v>0</v>
      </c>
      <c r="CC135" s="38"/>
      <c r="CD135" s="39">
        <f t="shared" si="524"/>
        <v>0</v>
      </c>
      <c r="CE135" s="38">
        <v>0</v>
      </c>
      <c r="CF135" s="39">
        <f t="shared" si="525"/>
        <v>0</v>
      </c>
      <c r="CG135" s="38"/>
      <c r="CH135" s="39">
        <f t="shared" si="526"/>
        <v>0</v>
      </c>
      <c r="CI135" s="40"/>
      <c r="CJ135" s="39">
        <f t="shared" si="527"/>
        <v>0</v>
      </c>
      <c r="CK135" s="38">
        <v>0</v>
      </c>
      <c r="CL135" s="39">
        <f t="shared" si="528"/>
        <v>0</v>
      </c>
      <c r="CM135" s="40">
        <v>0</v>
      </c>
      <c r="CN135" s="39">
        <f t="shared" si="529"/>
        <v>0</v>
      </c>
      <c r="CO135" s="38">
        <v>0</v>
      </c>
      <c r="CP135" s="39">
        <f t="shared" si="530"/>
        <v>0</v>
      </c>
      <c r="CQ135" s="39"/>
      <c r="CR135" s="39">
        <f t="shared" si="531"/>
        <v>0</v>
      </c>
      <c r="CS135" s="44">
        <f t="shared" si="532"/>
        <v>6</v>
      </c>
      <c r="CT135" s="44">
        <f t="shared" si="532"/>
        <v>210221.76</v>
      </c>
      <c r="CU135" s="79">
        <f t="shared" si="329"/>
        <v>6</v>
      </c>
    </row>
    <row r="136" spans="1:99" s="1" customFormat="1" ht="30" x14ac:dyDescent="0.25">
      <c r="A136" s="28"/>
      <c r="B136" s="28">
        <v>92</v>
      </c>
      <c r="C136" s="58" t="s">
        <v>246</v>
      </c>
      <c r="D136" s="34">
        <v>11480</v>
      </c>
      <c r="E136" s="35">
        <v>2.58</v>
      </c>
      <c r="F136" s="36">
        <v>1</v>
      </c>
      <c r="G136" s="34">
        <v>1.4</v>
      </c>
      <c r="H136" s="34">
        <v>1.68</v>
      </c>
      <c r="I136" s="34">
        <v>2.23</v>
      </c>
      <c r="J136" s="37">
        <v>2.57</v>
      </c>
      <c r="K136" s="38"/>
      <c r="L136" s="39">
        <f t="shared" si="491"/>
        <v>0</v>
      </c>
      <c r="M136" s="38">
        <v>0</v>
      </c>
      <c r="N136" s="39">
        <f t="shared" si="330"/>
        <v>0</v>
      </c>
      <c r="O136" s="38">
        <v>0</v>
      </c>
      <c r="P136" s="39">
        <f t="shared" si="492"/>
        <v>0</v>
      </c>
      <c r="Q136" s="40">
        <v>0</v>
      </c>
      <c r="R136" s="39">
        <f t="shared" si="493"/>
        <v>0</v>
      </c>
      <c r="S136" s="38">
        <v>0</v>
      </c>
      <c r="T136" s="39">
        <f t="shared" si="494"/>
        <v>0</v>
      </c>
      <c r="U136" s="38"/>
      <c r="V136" s="39">
        <f t="shared" si="495"/>
        <v>0</v>
      </c>
      <c r="W136" s="41"/>
      <c r="X136" s="39">
        <f t="shared" si="331"/>
        <v>0</v>
      </c>
      <c r="Y136" s="38">
        <v>0</v>
      </c>
      <c r="Z136" s="39">
        <f t="shared" si="496"/>
        <v>0</v>
      </c>
      <c r="AA136" s="38">
        <v>0</v>
      </c>
      <c r="AB136" s="39">
        <f t="shared" si="497"/>
        <v>0</v>
      </c>
      <c r="AC136" s="38"/>
      <c r="AD136" s="39">
        <f t="shared" si="498"/>
        <v>0</v>
      </c>
      <c r="AE136" s="38">
        <v>0</v>
      </c>
      <c r="AF136" s="39">
        <f t="shared" si="499"/>
        <v>0</v>
      </c>
      <c r="AG136" s="40">
        <v>0</v>
      </c>
      <c r="AH136" s="39">
        <f t="shared" si="500"/>
        <v>0</v>
      </c>
      <c r="AI136" s="41"/>
      <c r="AJ136" s="39">
        <f t="shared" si="501"/>
        <v>0</v>
      </c>
      <c r="AK136" s="38"/>
      <c r="AL136" s="39">
        <f t="shared" si="502"/>
        <v>0</v>
      </c>
      <c r="AM136" s="38">
        <v>0</v>
      </c>
      <c r="AN136" s="39">
        <f t="shared" si="503"/>
        <v>0</v>
      </c>
      <c r="AO136" s="38">
        <v>0</v>
      </c>
      <c r="AP136" s="39">
        <f t="shared" si="504"/>
        <v>0</v>
      </c>
      <c r="AQ136" s="38"/>
      <c r="AR136" s="39">
        <f t="shared" si="505"/>
        <v>0</v>
      </c>
      <c r="AS136" s="38"/>
      <c r="AT136" s="39">
        <f t="shared" si="506"/>
        <v>0</v>
      </c>
      <c r="AU136" s="38"/>
      <c r="AV136" s="39">
        <f t="shared" si="507"/>
        <v>0</v>
      </c>
      <c r="AW136" s="38">
        <v>0</v>
      </c>
      <c r="AX136" s="39">
        <f t="shared" si="508"/>
        <v>0</v>
      </c>
      <c r="AY136" s="38">
        <v>0</v>
      </c>
      <c r="AZ136" s="39">
        <f t="shared" si="509"/>
        <v>0</v>
      </c>
      <c r="BA136" s="38">
        <v>0</v>
      </c>
      <c r="BB136" s="39">
        <f t="shared" si="510"/>
        <v>0</v>
      </c>
      <c r="BC136" s="38">
        <v>0</v>
      </c>
      <c r="BD136" s="39">
        <f t="shared" si="511"/>
        <v>0</v>
      </c>
      <c r="BE136" s="38">
        <v>0</v>
      </c>
      <c r="BF136" s="39">
        <f t="shared" si="512"/>
        <v>0</v>
      </c>
      <c r="BG136" s="38"/>
      <c r="BH136" s="39">
        <f t="shared" si="513"/>
        <v>0</v>
      </c>
      <c r="BI136" s="38">
        <v>0</v>
      </c>
      <c r="BJ136" s="39">
        <f t="shared" si="514"/>
        <v>0</v>
      </c>
      <c r="BK136" s="38">
        <v>0</v>
      </c>
      <c r="BL136" s="39">
        <f t="shared" si="515"/>
        <v>0</v>
      </c>
      <c r="BM136" s="70"/>
      <c r="BN136" s="39">
        <f t="shared" si="516"/>
        <v>0</v>
      </c>
      <c r="BO136" s="38">
        <v>0</v>
      </c>
      <c r="BP136" s="39">
        <f t="shared" si="517"/>
        <v>0</v>
      </c>
      <c r="BQ136" s="40">
        <v>0</v>
      </c>
      <c r="BR136" s="39">
        <f t="shared" si="518"/>
        <v>0</v>
      </c>
      <c r="BS136" s="38"/>
      <c r="BT136" s="39">
        <f t="shared" si="519"/>
        <v>0</v>
      </c>
      <c r="BU136" s="38">
        <v>0</v>
      </c>
      <c r="BV136" s="39">
        <f t="shared" si="520"/>
        <v>0</v>
      </c>
      <c r="BW136" s="40"/>
      <c r="BX136" s="39">
        <f t="shared" si="521"/>
        <v>0</v>
      </c>
      <c r="BY136" s="38">
        <v>0</v>
      </c>
      <c r="BZ136" s="39">
        <f t="shared" si="522"/>
        <v>0</v>
      </c>
      <c r="CA136" s="38">
        <v>0</v>
      </c>
      <c r="CB136" s="39">
        <f t="shared" si="523"/>
        <v>0</v>
      </c>
      <c r="CC136" s="38">
        <v>0</v>
      </c>
      <c r="CD136" s="39">
        <f t="shared" si="524"/>
        <v>0</v>
      </c>
      <c r="CE136" s="38">
        <v>0</v>
      </c>
      <c r="CF136" s="39">
        <f t="shared" si="525"/>
        <v>0</v>
      </c>
      <c r="CG136" s="38"/>
      <c r="CH136" s="39">
        <f t="shared" si="526"/>
        <v>0</v>
      </c>
      <c r="CI136" s="40"/>
      <c r="CJ136" s="39">
        <f t="shared" si="527"/>
        <v>0</v>
      </c>
      <c r="CK136" s="38">
        <v>0</v>
      </c>
      <c r="CL136" s="39">
        <f t="shared" si="528"/>
        <v>0</v>
      </c>
      <c r="CM136" s="40">
        <v>0</v>
      </c>
      <c r="CN136" s="39">
        <f t="shared" si="529"/>
        <v>0</v>
      </c>
      <c r="CO136" s="38">
        <v>0</v>
      </c>
      <c r="CP136" s="39">
        <f t="shared" si="530"/>
        <v>0</v>
      </c>
      <c r="CQ136" s="39"/>
      <c r="CR136" s="39">
        <f t="shared" si="531"/>
        <v>0</v>
      </c>
      <c r="CS136" s="44">
        <f t="shared" si="532"/>
        <v>0</v>
      </c>
      <c r="CT136" s="44">
        <f t="shared" si="532"/>
        <v>0</v>
      </c>
      <c r="CU136" s="79">
        <f t="shared" si="329"/>
        <v>0</v>
      </c>
    </row>
    <row r="137" spans="1:99" s="1" customFormat="1" ht="45" x14ac:dyDescent="0.25">
      <c r="A137" s="28"/>
      <c r="B137" s="28">
        <v>93</v>
      </c>
      <c r="C137" s="58" t="s">
        <v>247</v>
      </c>
      <c r="D137" s="34">
        <v>11480</v>
      </c>
      <c r="E137" s="35">
        <v>1.97</v>
      </c>
      <c r="F137" s="36">
        <v>1</v>
      </c>
      <c r="G137" s="34">
        <v>1.4</v>
      </c>
      <c r="H137" s="34">
        <v>1.68</v>
      </c>
      <c r="I137" s="34">
        <v>2.23</v>
      </c>
      <c r="J137" s="37">
        <v>2.57</v>
      </c>
      <c r="K137" s="38">
        <v>6</v>
      </c>
      <c r="L137" s="39">
        <f t="shared" si="491"/>
        <v>189971.04</v>
      </c>
      <c r="M137" s="38">
        <v>0</v>
      </c>
      <c r="N137" s="39">
        <f t="shared" si="330"/>
        <v>0</v>
      </c>
      <c r="O137" s="38">
        <v>0</v>
      </c>
      <c r="P137" s="39">
        <f t="shared" si="492"/>
        <v>0</v>
      </c>
      <c r="Q137" s="40">
        <v>0</v>
      </c>
      <c r="R137" s="39">
        <f t="shared" si="493"/>
        <v>0</v>
      </c>
      <c r="S137" s="38">
        <v>0</v>
      </c>
      <c r="T137" s="39">
        <f t="shared" si="494"/>
        <v>0</v>
      </c>
      <c r="U137" s="38"/>
      <c r="V137" s="39">
        <f t="shared" si="495"/>
        <v>0</v>
      </c>
      <c r="W137" s="41"/>
      <c r="X137" s="39">
        <f t="shared" si="331"/>
        <v>0</v>
      </c>
      <c r="Y137" s="38">
        <v>0</v>
      </c>
      <c r="Z137" s="39">
        <f t="shared" si="496"/>
        <v>0</v>
      </c>
      <c r="AA137" s="38">
        <v>0</v>
      </c>
      <c r="AB137" s="39">
        <f t="shared" si="497"/>
        <v>0</v>
      </c>
      <c r="AC137" s="38"/>
      <c r="AD137" s="39">
        <f t="shared" si="498"/>
        <v>0</v>
      </c>
      <c r="AE137" s="38">
        <v>0</v>
      </c>
      <c r="AF137" s="39">
        <f t="shared" si="499"/>
        <v>0</v>
      </c>
      <c r="AG137" s="40">
        <v>0</v>
      </c>
      <c r="AH137" s="39">
        <f t="shared" si="500"/>
        <v>0</v>
      </c>
      <c r="AI137" s="41"/>
      <c r="AJ137" s="39">
        <f t="shared" si="501"/>
        <v>0</v>
      </c>
      <c r="AK137" s="38"/>
      <c r="AL137" s="39">
        <f t="shared" si="502"/>
        <v>0</v>
      </c>
      <c r="AM137" s="38">
        <v>0</v>
      </c>
      <c r="AN137" s="39">
        <f t="shared" si="503"/>
        <v>0</v>
      </c>
      <c r="AO137" s="38">
        <v>0</v>
      </c>
      <c r="AP137" s="39">
        <f t="shared" si="504"/>
        <v>0</v>
      </c>
      <c r="AQ137" s="38"/>
      <c r="AR137" s="39">
        <f t="shared" si="505"/>
        <v>0</v>
      </c>
      <c r="AS137" s="38"/>
      <c r="AT137" s="39">
        <f t="shared" si="506"/>
        <v>0</v>
      </c>
      <c r="AU137" s="38"/>
      <c r="AV137" s="39">
        <f t="shared" si="507"/>
        <v>0</v>
      </c>
      <c r="AW137" s="38">
        <v>0</v>
      </c>
      <c r="AX137" s="39">
        <f t="shared" si="508"/>
        <v>0</v>
      </c>
      <c r="AY137" s="38">
        <v>0</v>
      </c>
      <c r="AZ137" s="39">
        <f t="shared" si="509"/>
        <v>0</v>
      </c>
      <c r="BA137" s="38">
        <v>0</v>
      </c>
      <c r="BB137" s="39">
        <f t="shared" si="510"/>
        <v>0</v>
      </c>
      <c r="BC137" s="38">
        <v>0</v>
      </c>
      <c r="BD137" s="39">
        <f t="shared" si="511"/>
        <v>0</v>
      </c>
      <c r="BE137" s="38">
        <v>0</v>
      </c>
      <c r="BF137" s="39">
        <f t="shared" si="512"/>
        <v>0</v>
      </c>
      <c r="BG137" s="38"/>
      <c r="BH137" s="39">
        <f t="shared" si="513"/>
        <v>0</v>
      </c>
      <c r="BI137" s="38">
        <v>0</v>
      </c>
      <c r="BJ137" s="39">
        <f t="shared" si="514"/>
        <v>0</v>
      </c>
      <c r="BK137" s="38">
        <v>0</v>
      </c>
      <c r="BL137" s="39">
        <f t="shared" si="515"/>
        <v>0</v>
      </c>
      <c r="BM137" s="70"/>
      <c r="BN137" s="39">
        <f t="shared" si="516"/>
        <v>0</v>
      </c>
      <c r="BO137" s="38">
        <v>0</v>
      </c>
      <c r="BP137" s="39">
        <f t="shared" si="517"/>
        <v>0</v>
      </c>
      <c r="BQ137" s="40">
        <v>0</v>
      </c>
      <c r="BR137" s="39">
        <f t="shared" si="518"/>
        <v>0</v>
      </c>
      <c r="BS137" s="38">
        <v>0</v>
      </c>
      <c r="BT137" s="39">
        <f t="shared" si="519"/>
        <v>0</v>
      </c>
      <c r="BU137" s="38">
        <v>0</v>
      </c>
      <c r="BV137" s="39">
        <f t="shared" si="520"/>
        <v>0</v>
      </c>
      <c r="BW137" s="40"/>
      <c r="BX137" s="39">
        <f t="shared" si="521"/>
        <v>0</v>
      </c>
      <c r="BY137" s="38">
        <v>0</v>
      </c>
      <c r="BZ137" s="39">
        <f t="shared" si="522"/>
        <v>0</v>
      </c>
      <c r="CA137" s="38">
        <v>0</v>
      </c>
      <c r="CB137" s="39">
        <f t="shared" si="523"/>
        <v>0</v>
      </c>
      <c r="CC137" s="38">
        <v>0</v>
      </c>
      <c r="CD137" s="39">
        <f t="shared" si="524"/>
        <v>0</v>
      </c>
      <c r="CE137" s="38">
        <v>0</v>
      </c>
      <c r="CF137" s="39">
        <f t="shared" si="525"/>
        <v>0</v>
      </c>
      <c r="CG137" s="38"/>
      <c r="CH137" s="39">
        <f t="shared" si="526"/>
        <v>0</v>
      </c>
      <c r="CI137" s="40"/>
      <c r="CJ137" s="39">
        <f t="shared" si="527"/>
        <v>0</v>
      </c>
      <c r="CK137" s="38">
        <v>0</v>
      </c>
      <c r="CL137" s="39">
        <f t="shared" si="528"/>
        <v>0</v>
      </c>
      <c r="CM137" s="40">
        <v>0</v>
      </c>
      <c r="CN137" s="39">
        <f t="shared" si="529"/>
        <v>0</v>
      </c>
      <c r="CO137" s="38">
        <v>0</v>
      </c>
      <c r="CP137" s="39">
        <f t="shared" si="530"/>
        <v>0</v>
      </c>
      <c r="CQ137" s="39"/>
      <c r="CR137" s="39">
        <f t="shared" si="531"/>
        <v>0</v>
      </c>
      <c r="CS137" s="44">
        <f t="shared" si="532"/>
        <v>6</v>
      </c>
      <c r="CT137" s="44">
        <f t="shared" si="532"/>
        <v>189971.04</v>
      </c>
      <c r="CU137" s="79">
        <f t="shared" si="329"/>
        <v>6</v>
      </c>
    </row>
    <row r="138" spans="1:99" s="1" customFormat="1" ht="45" x14ac:dyDescent="0.25">
      <c r="A138" s="28"/>
      <c r="B138" s="28">
        <v>94</v>
      </c>
      <c r="C138" s="58" t="s">
        <v>248</v>
      </c>
      <c r="D138" s="34">
        <v>11480</v>
      </c>
      <c r="E138" s="35">
        <v>2.04</v>
      </c>
      <c r="F138" s="36">
        <v>1</v>
      </c>
      <c r="G138" s="34">
        <v>1.4</v>
      </c>
      <c r="H138" s="34">
        <v>1.68</v>
      </c>
      <c r="I138" s="34">
        <v>2.23</v>
      </c>
      <c r="J138" s="37">
        <v>2.57</v>
      </c>
      <c r="K138" s="38"/>
      <c r="L138" s="39">
        <f t="shared" si="491"/>
        <v>0</v>
      </c>
      <c r="M138" s="38">
        <v>0</v>
      </c>
      <c r="N138" s="39">
        <f t="shared" si="330"/>
        <v>0</v>
      </c>
      <c r="O138" s="38">
        <v>0</v>
      </c>
      <c r="P138" s="39">
        <f t="shared" si="492"/>
        <v>0</v>
      </c>
      <c r="Q138" s="40">
        <v>0</v>
      </c>
      <c r="R138" s="39">
        <f t="shared" si="493"/>
        <v>0</v>
      </c>
      <c r="S138" s="38">
        <v>0</v>
      </c>
      <c r="T138" s="39">
        <f t="shared" si="494"/>
        <v>0</v>
      </c>
      <c r="U138" s="38"/>
      <c r="V138" s="39">
        <f t="shared" si="495"/>
        <v>0</v>
      </c>
      <c r="W138" s="41"/>
      <c r="X138" s="39">
        <f t="shared" si="331"/>
        <v>0</v>
      </c>
      <c r="Y138" s="38">
        <v>0</v>
      </c>
      <c r="Z138" s="39">
        <f t="shared" si="496"/>
        <v>0</v>
      </c>
      <c r="AA138" s="38">
        <v>0</v>
      </c>
      <c r="AB138" s="39">
        <f t="shared" si="497"/>
        <v>0</v>
      </c>
      <c r="AC138" s="38">
        <v>0</v>
      </c>
      <c r="AD138" s="39">
        <f t="shared" si="498"/>
        <v>0</v>
      </c>
      <c r="AE138" s="38">
        <v>0</v>
      </c>
      <c r="AF138" s="39">
        <f t="shared" si="499"/>
        <v>0</v>
      </c>
      <c r="AG138" s="40">
        <v>0</v>
      </c>
      <c r="AH138" s="39">
        <f t="shared" si="500"/>
        <v>0</v>
      </c>
      <c r="AI138" s="41"/>
      <c r="AJ138" s="39">
        <f t="shared" si="501"/>
        <v>0</v>
      </c>
      <c r="AK138" s="38"/>
      <c r="AL138" s="39">
        <f t="shared" si="502"/>
        <v>0</v>
      </c>
      <c r="AM138" s="38">
        <v>0</v>
      </c>
      <c r="AN138" s="39">
        <f t="shared" si="503"/>
        <v>0</v>
      </c>
      <c r="AO138" s="38">
        <v>0</v>
      </c>
      <c r="AP138" s="39">
        <f t="shared" si="504"/>
        <v>0</v>
      </c>
      <c r="AQ138" s="38"/>
      <c r="AR138" s="39">
        <f t="shared" si="505"/>
        <v>0</v>
      </c>
      <c r="AS138" s="38"/>
      <c r="AT138" s="39">
        <f t="shared" si="506"/>
        <v>0</v>
      </c>
      <c r="AU138" s="38"/>
      <c r="AV138" s="39">
        <f t="shared" si="507"/>
        <v>0</v>
      </c>
      <c r="AW138" s="38">
        <v>0</v>
      </c>
      <c r="AX138" s="39">
        <f t="shared" si="508"/>
        <v>0</v>
      </c>
      <c r="AY138" s="38">
        <v>0</v>
      </c>
      <c r="AZ138" s="39">
        <f t="shared" si="509"/>
        <v>0</v>
      </c>
      <c r="BA138" s="38">
        <v>0</v>
      </c>
      <c r="BB138" s="39">
        <f t="shared" si="510"/>
        <v>0</v>
      </c>
      <c r="BC138" s="38">
        <v>0</v>
      </c>
      <c r="BD138" s="39">
        <f t="shared" si="511"/>
        <v>0</v>
      </c>
      <c r="BE138" s="38">
        <v>0</v>
      </c>
      <c r="BF138" s="39">
        <f t="shared" si="512"/>
        <v>0</v>
      </c>
      <c r="BG138" s="38"/>
      <c r="BH138" s="39">
        <f t="shared" si="513"/>
        <v>0</v>
      </c>
      <c r="BI138" s="38">
        <v>0</v>
      </c>
      <c r="BJ138" s="39">
        <f t="shared" si="514"/>
        <v>0</v>
      </c>
      <c r="BK138" s="38">
        <v>0</v>
      </c>
      <c r="BL138" s="39">
        <f t="shared" si="515"/>
        <v>0</v>
      </c>
      <c r="BM138" s="70"/>
      <c r="BN138" s="39">
        <f t="shared" si="516"/>
        <v>0</v>
      </c>
      <c r="BO138" s="38">
        <v>0</v>
      </c>
      <c r="BP138" s="39">
        <f t="shared" si="517"/>
        <v>0</v>
      </c>
      <c r="BQ138" s="40">
        <v>0</v>
      </c>
      <c r="BR138" s="39">
        <f t="shared" si="518"/>
        <v>0</v>
      </c>
      <c r="BS138" s="38">
        <v>0</v>
      </c>
      <c r="BT138" s="39">
        <f t="shared" si="519"/>
        <v>0</v>
      </c>
      <c r="BU138" s="38">
        <v>0</v>
      </c>
      <c r="BV138" s="39">
        <f t="shared" si="520"/>
        <v>0</v>
      </c>
      <c r="BW138" s="40"/>
      <c r="BX138" s="39">
        <f t="shared" si="521"/>
        <v>0</v>
      </c>
      <c r="BY138" s="38">
        <v>0</v>
      </c>
      <c r="BZ138" s="39">
        <f t="shared" si="522"/>
        <v>0</v>
      </c>
      <c r="CA138" s="38">
        <v>0</v>
      </c>
      <c r="CB138" s="39">
        <f t="shared" si="523"/>
        <v>0</v>
      </c>
      <c r="CC138" s="38">
        <v>0</v>
      </c>
      <c r="CD138" s="39">
        <f t="shared" si="524"/>
        <v>0</v>
      </c>
      <c r="CE138" s="38">
        <v>0</v>
      </c>
      <c r="CF138" s="39">
        <f t="shared" si="525"/>
        <v>0</v>
      </c>
      <c r="CG138" s="38"/>
      <c r="CH138" s="39">
        <f t="shared" si="526"/>
        <v>0</v>
      </c>
      <c r="CI138" s="40"/>
      <c r="CJ138" s="39">
        <f t="shared" si="527"/>
        <v>0</v>
      </c>
      <c r="CK138" s="38">
        <v>0</v>
      </c>
      <c r="CL138" s="39">
        <f t="shared" si="528"/>
        <v>0</v>
      </c>
      <c r="CM138" s="40">
        <v>0</v>
      </c>
      <c r="CN138" s="39">
        <f t="shared" si="529"/>
        <v>0</v>
      </c>
      <c r="CO138" s="38">
        <v>0</v>
      </c>
      <c r="CP138" s="39">
        <f t="shared" si="530"/>
        <v>0</v>
      </c>
      <c r="CQ138" s="39"/>
      <c r="CR138" s="39">
        <f t="shared" si="531"/>
        <v>0</v>
      </c>
      <c r="CS138" s="44">
        <f t="shared" si="532"/>
        <v>0</v>
      </c>
      <c r="CT138" s="44">
        <f t="shared" si="532"/>
        <v>0</v>
      </c>
      <c r="CU138" s="79">
        <f t="shared" si="329"/>
        <v>0</v>
      </c>
    </row>
    <row r="139" spans="1:99" s="1" customFormat="1" ht="45" x14ac:dyDescent="0.25">
      <c r="A139" s="28"/>
      <c r="B139" s="28">
        <v>95</v>
      </c>
      <c r="C139" s="58" t="s">
        <v>249</v>
      </c>
      <c r="D139" s="34">
        <v>11480</v>
      </c>
      <c r="E139" s="35">
        <v>2.95</v>
      </c>
      <c r="F139" s="36">
        <v>1</v>
      </c>
      <c r="G139" s="34">
        <v>1.4</v>
      </c>
      <c r="H139" s="34">
        <v>1.68</v>
      </c>
      <c r="I139" s="34">
        <v>2.23</v>
      </c>
      <c r="J139" s="37">
        <v>2.57</v>
      </c>
      <c r="K139" s="38"/>
      <c r="L139" s="39">
        <f t="shared" si="491"/>
        <v>0</v>
      </c>
      <c r="M139" s="38">
        <v>0</v>
      </c>
      <c r="N139" s="39">
        <f t="shared" si="330"/>
        <v>0</v>
      </c>
      <c r="O139" s="38">
        <v>0</v>
      </c>
      <c r="P139" s="39">
        <f t="shared" si="492"/>
        <v>0</v>
      </c>
      <c r="Q139" s="40">
        <v>0</v>
      </c>
      <c r="R139" s="39">
        <f t="shared" si="493"/>
        <v>0</v>
      </c>
      <c r="S139" s="38">
        <v>0</v>
      </c>
      <c r="T139" s="39">
        <f t="shared" si="494"/>
        <v>0</v>
      </c>
      <c r="U139" s="38"/>
      <c r="V139" s="39">
        <f t="shared" si="495"/>
        <v>0</v>
      </c>
      <c r="W139" s="41"/>
      <c r="X139" s="39">
        <f t="shared" si="331"/>
        <v>0</v>
      </c>
      <c r="Y139" s="38">
        <v>0</v>
      </c>
      <c r="Z139" s="39">
        <f t="shared" si="496"/>
        <v>0</v>
      </c>
      <c r="AA139" s="38">
        <v>0</v>
      </c>
      <c r="AB139" s="39">
        <f t="shared" si="497"/>
        <v>0</v>
      </c>
      <c r="AC139" s="38">
        <v>0</v>
      </c>
      <c r="AD139" s="39">
        <f t="shared" si="498"/>
        <v>0</v>
      </c>
      <c r="AE139" s="38">
        <v>0</v>
      </c>
      <c r="AF139" s="39">
        <f t="shared" si="499"/>
        <v>0</v>
      </c>
      <c r="AG139" s="40">
        <v>0</v>
      </c>
      <c r="AH139" s="39">
        <f t="shared" si="500"/>
        <v>0</v>
      </c>
      <c r="AI139" s="41"/>
      <c r="AJ139" s="39">
        <f t="shared" si="501"/>
        <v>0</v>
      </c>
      <c r="AK139" s="38"/>
      <c r="AL139" s="39">
        <f t="shared" si="502"/>
        <v>0</v>
      </c>
      <c r="AM139" s="38">
        <v>0</v>
      </c>
      <c r="AN139" s="39">
        <f t="shared" si="503"/>
        <v>0</v>
      </c>
      <c r="AO139" s="38">
        <v>0</v>
      </c>
      <c r="AP139" s="39">
        <f t="shared" si="504"/>
        <v>0</v>
      </c>
      <c r="AQ139" s="38"/>
      <c r="AR139" s="39">
        <f t="shared" si="505"/>
        <v>0</v>
      </c>
      <c r="AS139" s="38"/>
      <c r="AT139" s="39">
        <f t="shared" si="506"/>
        <v>0</v>
      </c>
      <c r="AU139" s="38"/>
      <c r="AV139" s="39">
        <f t="shared" si="507"/>
        <v>0</v>
      </c>
      <c r="AW139" s="38">
        <v>0</v>
      </c>
      <c r="AX139" s="39">
        <f t="shared" si="508"/>
        <v>0</v>
      </c>
      <c r="AY139" s="38">
        <v>0</v>
      </c>
      <c r="AZ139" s="39">
        <f t="shared" si="509"/>
        <v>0</v>
      </c>
      <c r="BA139" s="38">
        <v>0</v>
      </c>
      <c r="BB139" s="39">
        <f t="shared" si="510"/>
        <v>0</v>
      </c>
      <c r="BC139" s="38">
        <v>0</v>
      </c>
      <c r="BD139" s="39">
        <f t="shared" si="511"/>
        <v>0</v>
      </c>
      <c r="BE139" s="38">
        <v>0</v>
      </c>
      <c r="BF139" s="39">
        <f t="shared" si="512"/>
        <v>0</v>
      </c>
      <c r="BG139" s="38"/>
      <c r="BH139" s="39">
        <f t="shared" si="513"/>
        <v>0</v>
      </c>
      <c r="BI139" s="38">
        <v>0</v>
      </c>
      <c r="BJ139" s="39">
        <f t="shared" si="514"/>
        <v>0</v>
      </c>
      <c r="BK139" s="38">
        <v>0</v>
      </c>
      <c r="BL139" s="39">
        <f t="shared" si="515"/>
        <v>0</v>
      </c>
      <c r="BM139" s="70"/>
      <c r="BN139" s="39">
        <f t="shared" si="516"/>
        <v>0</v>
      </c>
      <c r="BO139" s="38">
        <v>0</v>
      </c>
      <c r="BP139" s="39">
        <f t="shared" si="517"/>
        <v>0</v>
      </c>
      <c r="BQ139" s="40">
        <v>0</v>
      </c>
      <c r="BR139" s="39">
        <f t="shared" si="518"/>
        <v>0</v>
      </c>
      <c r="BS139" s="38"/>
      <c r="BT139" s="39">
        <f t="shared" si="519"/>
        <v>0</v>
      </c>
      <c r="BU139" s="38">
        <v>0</v>
      </c>
      <c r="BV139" s="39">
        <f t="shared" si="520"/>
        <v>0</v>
      </c>
      <c r="BW139" s="40"/>
      <c r="BX139" s="39">
        <f t="shared" si="521"/>
        <v>0</v>
      </c>
      <c r="BY139" s="38">
        <v>0</v>
      </c>
      <c r="BZ139" s="39">
        <f t="shared" si="522"/>
        <v>0</v>
      </c>
      <c r="CA139" s="38">
        <v>0</v>
      </c>
      <c r="CB139" s="39">
        <f t="shared" si="523"/>
        <v>0</v>
      </c>
      <c r="CC139" s="38">
        <v>0</v>
      </c>
      <c r="CD139" s="39">
        <f t="shared" si="524"/>
        <v>0</v>
      </c>
      <c r="CE139" s="38">
        <v>0</v>
      </c>
      <c r="CF139" s="39">
        <f t="shared" si="525"/>
        <v>0</v>
      </c>
      <c r="CG139" s="38"/>
      <c r="CH139" s="39">
        <f t="shared" si="526"/>
        <v>0</v>
      </c>
      <c r="CI139" s="40"/>
      <c r="CJ139" s="39">
        <f t="shared" si="527"/>
        <v>0</v>
      </c>
      <c r="CK139" s="38">
        <v>0</v>
      </c>
      <c r="CL139" s="39">
        <f t="shared" si="528"/>
        <v>0</v>
      </c>
      <c r="CM139" s="40">
        <v>0</v>
      </c>
      <c r="CN139" s="39">
        <f t="shared" si="529"/>
        <v>0</v>
      </c>
      <c r="CO139" s="38">
        <v>0</v>
      </c>
      <c r="CP139" s="39">
        <f t="shared" si="530"/>
        <v>0</v>
      </c>
      <c r="CQ139" s="39"/>
      <c r="CR139" s="39">
        <f t="shared" si="531"/>
        <v>0</v>
      </c>
      <c r="CS139" s="44">
        <f t="shared" si="532"/>
        <v>0</v>
      </c>
      <c r="CT139" s="44">
        <f t="shared" si="532"/>
        <v>0</v>
      </c>
      <c r="CU139" s="79">
        <f t="shared" si="329"/>
        <v>0</v>
      </c>
    </row>
    <row r="140" spans="1:99" s="1" customFormat="1" x14ac:dyDescent="0.25">
      <c r="A140" s="127">
        <v>31</v>
      </c>
      <c r="B140" s="127"/>
      <c r="C140" s="128" t="s">
        <v>250</v>
      </c>
      <c r="D140" s="136">
        <v>11480</v>
      </c>
      <c r="E140" s="140">
        <v>0.92</v>
      </c>
      <c r="F140" s="130">
        <v>1</v>
      </c>
      <c r="G140" s="136">
        <v>1.4</v>
      </c>
      <c r="H140" s="34">
        <v>1.68</v>
      </c>
      <c r="I140" s="34">
        <v>2.23</v>
      </c>
      <c r="J140" s="37">
        <v>2.57</v>
      </c>
      <c r="K140" s="90">
        <f>SUM(K141:K146)</f>
        <v>0</v>
      </c>
      <c r="L140" s="90">
        <f>SUM(L141:L146)</f>
        <v>0</v>
      </c>
      <c r="M140" s="90">
        <f t="shared" ref="M140:BX140" si="533">SUM(M141:M146)</f>
        <v>100</v>
      </c>
      <c r="N140" s="90">
        <f t="shared" si="533"/>
        <v>1607200</v>
      </c>
      <c r="O140" s="90">
        <f t="shared" si="533"/>
        <v>0</v>
      </c>
      <c r="P140" s="90">
        <f t="shared" si="533"/>
        <v>0</v>
      </c>
      <c r="Q140" s="91">
        <f t="shared" si="533"/>
        <v>0</v>
      </c>
      <c r="R140" s="90">
        <f t="shared" si="533"/>
        <v>0</v>
      </c>
      <c r="S140" s="90">
        <f t="shared" si="533"/>
        <v>0</v>
      </c>
      <c r="T140" s="90">
        <f t="shared" si="533"/>
        <v>0</v>
      </c>
      <c r="U140" s="90">
        <f t="shared" si="533"/>
        <v>0</v>
      </c>
      <c r="V140" s="90">
        <f t="shared" si="533"/>
        <v>0</v>
      </c>
      <c r="W140" s="90">
        <f t="shared" si="533"/>
        <v>0</v>
      </c>
      <c r="X140" s="90">
        <f t="shared" si="533"/>
        <v>0</v>
      </c>
      <c r="Y140" s="90">
        <f t="shared" si="533"/>
        <v>0</v>
      </c>
      <c r="Z140" s="90">
        <f t="shared" si="533"/>
        <v>0</v>
      </c>
      <c r="AA140" s="90">
        <f t="shared" si="533"/>
        <v>470</v>
      </c>
      <c r="AB140" s="90">
        <f t="shared" si="533"/>
        <v>7393120</v>
      </c>
      <c r="AC140" s="141">
        <f>SUM(AC141:AC146)</f>
        <v>36</v>
      </c>
      <c r="AD140" s="141">
        <f>SUM(AD141:AD146)</f>
        <v>502250</v>
      </c>
      <c r="AE140" s="90">
        <f t="shared" si="533"/>
        <v>0</v>
      </c>
      <c r="AF140" s="90">
        <f t="shared" si="533"/>
        <v>0</v>
      </c>
      <c r="AG140" s="91">
        <f t="shared" si="533"/>
        <v>24</v>
      </c>
      <c r="AH140" s="90">
        <f t="shared" si="533"/>
        <v>424300.79999999993</v>
      </c>
      <c r="AI140" s="90">
        <f t="shared" si="533"/>
        <v>0</v>
      </c>
      <c r="AJ140" s="90">
        <f t="shared" si="533"/>
        <v>0</v>
      </c>
      <c r="AK140" s="90">
        <f>SUM(AK141:AK146)</f>
        <v>0</v>
      </c>
      <c r="AL140" s="90">
        <f>SUM(AL141:AL146)</f>
        <v>0</v>
      </c>
      <c r="AM140" s="141">
        <f t="shared" si="533"/>
        <v>0</v>
      </c>
      <c r="AN140" s="141">
        <f t="shared" si="533"/>
        <v>0</v>
      </c>
      <c r="AO140" s="90">
        <f t="shared" si="533"/>
        <v>0</v>
      </c>
      <c r="AP140" s="90">
        <f t="shared" si="533"/>
        <v>0</v>
      </c>
      <c r="AQ140" s="90">
        <f t="shared" si="533"/>
        <v>0</v>
      </c>
      <c r="AR140" s="90">
        <f t="shared" si="533"/>
        <v>0</v>
      </c>
      <c r="AS140" s="90">
        <f t="shared" si="533"/>
        <v>0</v>
      </c>
      <c r="AT140" s="90">
        <f t="shared" si="533"/>
        <v>0</v>
      </c>
      <c r="AU140" s="90">
        <f t="shared" si="533"/>
        <v>0</v>
      </c>
      <c r="AV140" s="90">
        <f t="shared" si="533"/>
        <v>0</v>
      </c>
      <c r="AW140" s="90">
        <f t="shared" si="533"/>
        <v>0</v>
      </c>
      <c r="AX140" s="90">
        <f t="shared" si="533"/>
        <v>0</v>
      </c>
      <c r="AY140" s="90">
        <f t="shared" si="533"/>
        <v>14</v>
      </c>
      <c r="AZ140" s="90">
        <f t="shared" si="533"/>
        <v>188846</v>
      </c>
      <c r="BA140" s="90">
        <f t="shared" si="533"/>
        <v>161</v>
      </c>
      <c r="BB140" s="90">
        <f t="shared" si="533"/>
        <v>2583574</v>
      </c>
      <c r="BC140" s="90">
        <f t="shared" si="533"/>
        <v>0</v>
      </c>
      <c r="BD140" s="90">
        <f t="shared" si="533"/>
        <v>0</v>
      </c>
      <c r="BE140" s="90">
        <f t="shared" si="533"/>
        <v>0</v>
      </c>
      <c r="BF140" s="90">
        <f t="shared" si="533"/>
        <v>0</v>
      </c>
      <c r="BG140" s="90">
        <f t="shared" si="533"/>
        <v>69</v>
      </c>
      <c r="BH140" s="90">
        <f t="shared" si="533"/>
        <v>900032</v>
      </c>
      <c r="BI140" s="90">
        <f t="shared" si="533"/>
        <v>3</v>
      </c>
      <c r="BJ140" s="90">
        <f t="shared" si="533"/>
        <v>57859.199999999997</v>
      </c>
      <c r="BK140" s="90">
        <f>SUM(BK141:BK146)</f>
        <v>0</v>
      </c>
      <c r="BL140" s="90">
        <f>SUM(BL141:BL146)</f>
        <v>0</v>
      </c>
      <c r="BM140" s="90">
        <f>SUM(BM141:BM146)</f>
        <v>0</v>
      </c>
      <c r="BN140" s="90">
        <f>SUM(BN141:BN146)</f>
        <v>0</v>
      </c>
      <c r="BO140" s="90">
        <f t="shared" si="533"/>
        <v>128</v>
      </c>
      <c r="BP140" s="90">
        <f t="shared" si="533"/>
        <v>2184184.7999999998</v>
      </c>
      <c r="BQ140" s="91">
        <f t="shared" si="533"/>
        <v>0</v>
      </c>
      <c r="BR140" s="90">
        <f t="shared" si="533"/>
        <v>0</v>
      </c>
      <c r="BS140" s="90">
        <f t="shared" si="533"/>
        <v>223</v>
      </c>
      <c r="BT140" s="90">
        <f t="shared" si="533"/>
        <v>3876952.128</v>
      </c>
      <c r="BU140" s="90">
        <f t="shared" si="533"/>
        <v>9</v>
      </c>
      <c r="BV140" s="90">
        <f t="shared" si="533"/>
        <v>168755.99999999997</v>
      </c>
      <c r="BW140" s="91">
        <f t="shared" si="533"/>
        <v>0</v>
      </c>
      <c r="BX140" s="90">
        <f t="shared" si="533"/>
        <v>0</v>
      </c>
      <c r="BY140" s="90">
        <f t="shared" ref="BY140:CT140" si="534">SUM(BY141:BY146)</f>
        <v>41</v>
      </c>
      <c r="BZ140" s="90">
        <f t="shared" si="534"/>
        <v>689488.8</v>
      </c>
      <c r="CA140" s="90">
        <f t="shared" si="534"/>
        <v>0</v>
      </c>
      <c r="CB140" s="90">
        <f t="shared" si="534"/>
        <v>0</v>
      </c>
      <c r="CC140" s="90">
        <f t="shared" si="534"/>
        <v>68</v>
      </c>
      <c r="CD140" s="90">
        <f t="shared" si="534"/>
        <v>1137897.5999999999</v>
      </c>
      <c r="CE140" s="90">
        <f t="shared" si="534"/>
        <v>0</v>
      </c>
      <c r="CF140" s="90">
        <f t="shared" si="534"/>
        <v>0</v>
      </c>
      <c r="CG140" s="90">
        <f t="shared" si="534"/>
        <v>23</v>
      </c>
      <c r="CH140" s="90">
        <f t="shared" si="534"/>
        <v>390549.6</v>
      </c>
      <c r="CI140" s="91">
        <f t="shared" si="534"/>
        <v>0</v>
      </c>
      <c r="CJ140" s="90">
        <f t="shared" si="534"/>
        <v>0</v>
      </c>
      <c r="CK140" s="90">
        <f t="shared" si="534"/>
        <v>0</v>
      </c>
      <c r="CL140" s="90">
        <f t="shared" si="534"/>
        <v>0</v>
      </c>
      <c r="CM140" s="91">
        <v>0</v>
      </c>
      <c r="CN140" s="90">
        <f t="shared" si="534"/>
        <v>0</v>
      </c>
      <c r="CO140" s="90">
        <f t="shared" si="534"/>
        <v>0</v>
      </c>
      <c r="CP140" s="90">
        <f t="shared" si="534"/>
        <v>0</v>
      </c>
      <c r="CQ140" s="90">
        <f t="shared" si="534"/>
        <v>0</v>
      </c>
      <c r="CR140" s="90">
        <f t="shared" si="534"/>
        <v>0</v>
      </c>
      <c r="CS140" s="90">
        <f t="shared" si="534"/>
        <v>1369</v>
      </c>
      <c r="CT140" s="90">
        <f t="shared" si="534"/>
        <v>22105010.927999999</v>
      </c>
      <c r="CU140" s="79"/>
    </row>
    <row r="141" spans="1:99" s="1" customFormat="1" ht="30" x14ac:dyDescent="0.25">
      <c r="A141" s="28"/>
      <c r="B141" s="28">
        <v>96</v>
      </c>
      <c r="C141" s="33" t="s">
        <v>251</v>
      </c>
      <c r="D141" s="34">
        <v>11480</v>
      </c>
      <c r="E141" s="35">
        <v>0.89</v>
      </c>
      <c r="F141" s="36">
        <v>1</v>
      </c>
      <c r="G141" s="34">
        <v>1.4</v>
      </c>
      <c r="H141" s="34">
        <v>1.68</v>
      </c>
      <c r="I141" s="34">
        <v>2.23</v>
      </c>
      <c r="J141" s="37">
        <v>2.57</v>
      </c>
      <c r="K141" s="38">
        <v>0</v>
      </c>
      <c r="L141" s="39">
        <f t="shared" ref="L141:L146" si="535">SUM(K141*$D141*$E141*$F141*$G141*$L$8)</f>
        <v>0</v>
      </c>
      <c r="M141" s="38">
        <v>0</v>
      </c>
      <c r="N141" s="39">
        <f t="shared" si="330"/>
        <v>0</v>
      </c>
      <c r="O141" s="38">
        <v>0</v>
      </c>
      <c r="P141" s="39">
        <f t="shared" ref="P141:P146" si="536">SUM(O141*$D141*$E141*$F141*$G141*$P$8)</f>
        <v>0</v>
      </c>
      <c r="Q141" s="40">
        <v>0</v>
      </c>
      <c r="R141" s="39">
        <f t="shared" ref="R141:R146" si="537">SUM(Q141*$D141*$E141*$F141*$G141*$R$8)</f>
        <v>0</v>
      </c>
      <c r="S141" s="38">
        <v>0</v>
      </c>
      <c r="T141" s="39">
        <f t="shared" ref="T141:T146" si="538">SUM(S141*$D141*$E141*$F141*$G141*$T$8)</f>
        <v>0</v>
      </c>
      <c r="U141" s="38"/>
      <c r="V141" s="39">
        <f t="shared" ref="V141:V146" si="539">SUM(U141*$D141*$E141*$F141*$G141*$V$8)</f>
        <v>0</v>
      </c>
      <c r="W141" s="41"/>
      <c r="X141" s="39">
        <f t="shared" si="331"/>
        <v>0</v>
      </c>
      <c r="Y141" s="38">
        <v>0</v>
      </c>
      <c r="Z141" s="39">
        <f t="shared" ref="Z141:Z146" si="540">SUM(Y141*$D141*$E141*$F141*$G141*$Z$8)</f>
        <v>0</v>
      </c>
      <c r="AA141" s="38">
        <v>0</v>
      </c>
      <c r="AB141" s="39">
        <f t="shared" ref="AB141:AB146" si="541">SUM(AA141*$D141*$E141*$F141*$G141*$AB$8)</f>
        <v>0</v>
      </c>
      <c r="AC141" s="38">
        <v>0</v>
      </c>
      <c r="AD141" s="39">
        <f t="shared" ref="AD141:AD146" si="542">SUM(AC141*$D141*$E141*$F141*$G141*$AD$8)</f>
        <v>0</v>
      </c>
      <c r="AE141" s="38">
        <v>0</v>
      </c>
      <c r="AF141" s="39">
        <f t="shared" ref="AF141:AF146" si="543">AE141*$D141*$E141*$F141*$H141*$AF$8</f>
        <v>0</v>
      </c>
      <c r="AG141" s="42"/>
      <c r="AH141" s="39">
        <f t="shared" ref="AH141:AH146" si="544">AG141*$D141*$E141*$F141*$H141*$AH$8</f>
        <v>0</v>
      </c>
      <c r="AI141" s="41"/>
      <c r="AJ141" s="39">
        <f t="shared" ref="AJ141:AJ146" si="545">SUM(AI141*$D141*$E141*$F141*$G141*$AJ$8)</f>
        <v>0</v>
      </c>
      <c r="AK141" s="38"/>
      <c r="AL141" s="39">
        <f t="shared" ref="AL141:AL146" si="546">SUM(AK141*$D141*$E141*$F141*$G141*$AL$8)</f>
        <v>0</v>
      </c>
      <c r="AM141" s="38">
        <v>0</v>
      </c>
      <c r="AN141" s="39">
        <f t="shared" ref="AN141:AN146" si="547">SUM(AM141*$D141*$E141*$F141*$G141*$AN$8)</f>
        <v>0</v>
      </c>
      <c r="AO141" s="38">
        <v>0</v>
      </c>
      <c r="AP141" s="39">
        <f t="shared" ref="AP141:AP146" si="548">SUM(AO141*$D141*$E141*$F141*$G141*$AP$8)</f>
        <v>0</v>
      </c>
      <c r="AQ141" s="38"/>
      <c r="AR141" s="39">
        <f t="shared" ref="AR141:AR146" si="549">SUM(AQ141*$D141*$E141*$F141*$G141*$AR$8)</f>
        <v>0</v>
      </c>
      <c r="AS141" s="38"/>
      <c r="AT141" s="39">
        <f t="shared" ref="AT141:AT146" si="550">SUM(AS141*$D141*$E141*$F141*$G141*$AT$8)</f>
        <v>0</v>
      </c>
      <c r="AU141" s="38"/>
      <c r="AV141" s="39">
        <f t="shared" ref="AV141:AV146" si="551">SUM(AU141*$D141*$E141*$F141*$G141*$AV$8)</f>
        <v>0</v>
      </c>
      <c r="AW141" s="38">
        <v>0</v>
      </c>
      <c r="AX141" s="39">
        <f t="shared" ref="AX141:AX146" si="552">SUM(AW141*$D141*$E141*$F141*$G141*$AX$8)</f>
        <v>0</v>
      </c>
      <c r="AY141" s="38">
        <v>0</v>
      </c>
      <c r="AZ141" s="39">
        <f t="shared" ref="AZ141:AZ146" si="553">SUM(AY141*$D141*$E141*$F141*$G141*$AZ$8)</f>
        <v>0</v>
      </c>
      <c r="BA141" s="38"/>
      <c r="BB141" s="39">
        <f t="shared" ref="BB141:BB146" si="554">SUM(BA141*$D141*$E141*$F141*$G141*$BB$8)</f>
        <v>0</v>
      </c>
      <c r="BC141" s="38">
        <v>0</v>
      </c>
      <c r="BD141" s="39">
        <f t="shared" ref="BD141:BD146" si="555">SUM(BC141*$D141*$E141*$F141*$G141*$BD$8)</f>
        <v>0</v>
      </c>
      <c r="BE141" s="38">
        <v>0</v>
      </c>
      <c r="BF141" s="39">
        <f t="shared" ref="BF141:BF146" si="556">SUM(BE141*$D141*$E141*$F141*$G141*$BF$8)</f>
        <v>0</v>
      </c>
      <c r="BG141" s="38"/>
      <c r="BH141" s="39">
        <f t="shared" ref="BH141:BH146" si="557">SUM(BG141*$D141*$E141*$F141*$G141*$BH$8)</f>
        <v>0</v>
      </c>
      <c r="BI141" s="38">
        <v>0</v>
      </c>
      <c r="BJ141" s="39">
        <f t="shared" ref="BJ141:BJ146" si="558">BI141*$D141*$E141*$F141*$H141*$BJ$8</f>
        <v>0</v>
      </c>
      <c r="BK141" s="38">
        <v>0</v>
      </c>
      <c r="BL141" s="39">
        <f t="shared" ref="BL141:BL146" si="559">BK141*$D141*$E141*$F141*$H141*$BL$8</f>
        <v>0</v>
      </c>
      <c r="BM141" s="70">
        <v>0</v>
      </c>
      <c r="BN141" s="39">
        <f t="shared" ref="BN141:BN146" si="560">BM141*$D141*$E141*$F141*$H141*$BN$8</f>
        <v>0</v>
      </c>
      <c r="BO141" s="38">
        <v>0</v>
      </c>
      <c r="BP141" s="39">
        <f t="shared" ref="BP141:BP146" si="561">BO141*$D141*$E141*$F141*$H141*$BP$8</f>
        <v>0</v>
      </c>
      <c r="BQ141" s="40">
        <v>0</v>
      </c>
      <c r="BR141" s="39">
        <f t="shared" ref="BR141:BR146" si="562">BQ141*$D141*$E141*$F141*$H141*$BR$8</f>
        <v>0</v>
      </c>
      <c r="BS141" s="43"/>
      <c r="BT141" s="39">
        <f t="shared" ref="BT141:BT146" si="563">BS141*$D141*$E141*$F141*$H141*$BT$8</f>
        <v>0</v>
      </c>
      <c r="BU141" s="38"/>
      <c r="BV141" s="39">
        <f t="shared" ref="BV141:BV146" si="564">BU141*$D141*$E141*$F141*$H141*$BV$8</f>
        <v>0</v>
      </c>
      <c r="BW141" s="40"/>
      <c r="BX141" s="39">
        <f t="shared" ref="BX141:BX146" si="565">BW141*$D141*$E141*$F141*$H141*$BX$8</f>
        <v>0</v>
      </c>
      <c r="BY141" s="38"/>
      <c r="BZ141" s="39">
        <f t="shared" ref="BZ141:BZ146" si="566">BY141*$D141*$E141*$F141*$H141*$BZ$8</f>
        <v>0</v>
      </c>
      <c r="CA141" s="38">
        <v>0</v>
      </c>
      <c r="CB141" s="39">
        <f t="shared" ref="CB141:CB146" si="567">CA141*$D141*$E141*$F141*$H141*$CB$8</f>
        <v>0</v>
      </c>
      <c r="CC141" s="38"/>
      <c r="CD141" s="39">
        <f t="shared" ref="CD141:CD146" si="568">CC141*$D141*$E141*$F141*$H141*$CD$8</f>
        <v>0</v>
      </c>
      <c r="CE141" s="38">
        <v>0</v>
      </c>
      <c r="CF141" s="39">
        <f t="shared" ref="CF141:CF146" si="569">CE141*$D141*$E141*$F141*$H141*$CF$8</f>
        <v>0</v>
      </c>
      <c r="CG141" s="38"/>
      <c r="CH141" s="39">
        <f t="shared" ref="CH141:CH146" si="570">CG141*$D141*$E141*$F141*$H141*$CH$8</f>
        <v>0</v>
      </c>
      <c r="CI141" s="40"/>
      <c r="CJ141" s="39">
        <f t="shared" ref="CJ141:CJ146" si="571">CI141*$D141*$E141*$F141*$H141*$CJ$8</f>
        <v>0</v>
      </c>
      <c r="CK141" s="38">
        <v>0</v>
      </c>
      <c r="CL141" s="39">
        <f t="shared" ref="CL141:CL146" si="572">CK141*$D141*$E141*$F141*$H141*$CL$8</f>
        <v>0</v>
      </c>
      <c r="CM141" s="40"/>
      <c r="CN141" s="39">
        <f t="shared" ref="CN141:CN146" si="573">CM141*$D141*$E141*$F141*$I141*$CN$8</f>
        <v>0</v>
      </c>
      <c r="CO141" s="38"/>
      <c r="CP141" s="39">
        <f t="shared" ref="CP141:CP146" si="574">CO141*$D141*$E141*$F141*$J141*$CP$8</f>
        <v>0</v>
      </c>
      <c r="CQ141" s="39"/>
      <c r="CR141" s="39">
        <f t="shared" ref="CR141:CR146" si="575">CQ141*D141*E141*F141</f>
        <v>0</v>
      </c>
      <c r="CS141" s="44">
        <f t="shared" ref="CS141:CT146" si="576">SUM(M141+K141+W141+O141+Q141+Y141+U141+S141+AA141+AE141+AC141+AG141+AI141+AM141+BI141+BO141+AK141+AW141+AY141+CA141+CC141+BY141+CE141+CG141+BS141+BU141+AO141+AQ141+AS141+AU141+BK141+BM141+BQ141+BA141+BC141+BE141+BG141+BW141+CI141+CK141+CM141+CO141+CQ141)</f>
        <v>0</v>
      </c>
      <c r="CT141" s="44">
        <f t="shared" si="576"/>
        <v>0</v>
      </c>
      <c r="CU141" s="79">
        <f t="shared" si="329"/>
        <v>0</v>
      </c>
    </row>
    <row r="142" spans="1:99" s="1" customFormat="1" ht="45" x14ac:dyDescent="0.25">
      <c r="A142" s="28"/>
      <c r="B142" s="28">
        <v>97</v>
      </c>
      <c r="C142" s="33" t="s">
        <v>252</v>
      </c>
      <c r="D142" s="34">
        <v>11480</v>
      </c>
      <c r="E142" s="35">
        <v>0.75</v>
      </c>
      <c r="F142" s="36">
        <v>1</v>
      </c>
      <c r="G142" s="34">
        <v>1.4</v>
      </c>
      <c r="H142" s="34">
        <v>1.68</v>
      </c>
      <c r="I142" s="34">
        <v>2.23</v>
      </c>
      <c r="J142" s="37">
        <v>2.57</v>
      </c>
      <c r="K142" s="38">
        <v>0</v>
      </c>
      <c r="L142" s="39">
        <f t="shared" si="535"/>
        <v>0</v>
      </c>
      <c r="M142" s="38"/>
      <c r="N142" s="39">
        <f t="shared" si="330"/>
        <v>0</v>
      </c>
      <c r="O142" s="38">
        <v>0</v>
      </c>
      <c r="P142" s="39">
        <f t="shared" si="536"/>
        <v>0</v>
      </c>
      <c r="Q142" s="40">
        <v>0</v>
      </c>
      <c r="R142" s="39">
        <f t="shared" si="537"/>
        <v>0</v>
      </c>
      <c r="S142" s="38">
        <v>0</v>
      </c>
      <c r="T142" s="39">
        <f t="shared" si="538"/>
        <v>0</v>
      </c>
      <c r="U142" s="38"/>
      <c r="V142" s="39">
        <f t="shared" si="539"/>
        <v>0</v>
      </c>
      <c r="W142" s="41"/>
      <c r="X142" s="39">
        <f t="shared" si="331"/>
        <v>0</v>
      </c>
      <c r="Y142" s="38">
        <v>0</v>
      </c>
      <c r="Z142" s="39">
        <f t="shared" si="540"/>
        <v>0</v>
      </c>
      <c r="AA142" s="38">
        <v>40</v>
      </c>
      <c r="AB142" s="39">
        <f t="shared" si="541"/>
        <v>482159.99999999994</v>
      </c>
      <c r="AC142" s="38">
        <v>19</v>
      </c>
      <c r="AD142" s="39">
        <f t="shared" si="542"/>
        <v>229026</v>
      </c>
      <c r="AE142" s="38">
        <v>0</v>
      </c>
      <c r="AF142" s="39">
        <f t="shared" si="543"/>
        <v>0</v>
      </c>
      <c r="AG142" s="40">
        <v>8</v>
      </c>
      <c r="AH142" s="39">
        <f t="shared" si="544"/>
        <v>115718.39999999999</v>
      </c>
      <c r="AI142" s="41"/>
      <c r="AJ142" s="39">
        <f t="shared" si="545"/>
        <v>0</v>
      </c>
      <c r="AK142" s="38"/>
      <c r="AL142" s="39">
        <f t="shared" si="546"/>
        <v>0</v>
      </c>
      <c r="AM142" s="38">
        <v>0</v>
      </c>
      <c r="AN142" s="39">
        <f t="shared" si="547"/>
        <v>0</v>
      </c>
      <c r="AO142" s="38">
        <v>0</v>
      </c>
      <c r="AP142" s="39">
        <f t="shared" si="548"/>
        <v>0</v>
      </c>
      <c r="AQ142" s="38"/>
      <c r="AR142" s="39">
        <f t="shared" si="549"/>
        <v>0</v>
      </c>
      <c r="AS142" s="38"/>
      <c r="AT142" s="39">
        <f t="shared" si="550"/>
        <v>0</v>
      </c>
      <c r="AU142" s="38"/>
      <c r="AV142" s="39">
        <f t="shared" si="551"/>
        <v>0</v>
      </c>
      <c r="AW142" s="38">
        <v>0</v>
      </c>
      <c r="AX142" s="39">
        <f t="shared" si="552"/>
        <v>0</v>
      </c>
      <c r="AY142" s="38">
        <v>9</v>
      </c>
      <c r="AZ142" s="39">
        <f t="shared" si="553"/>
        <v>108486</v>
      </c>
      <c r="BA142" s="38">
        <v>1</v>
      </c>
      <c r="BB142" s="39">
        <f t="shared" si="554"/>
        <v>12054</v>
      </c>
      <c r="BC142" s="38">
        <v>0</v>
      </c>
      <c r="BD142" s="39">
        <f t="shared" si="555"/>
        <v>0</v>
      </c>
      <c r="BE142" s="38"/>
      <c r="BF142" s="39">
        <f t="shared" si="556"/>
        <v>0</v>
      </c>
      <c r="BG142" s="38">
        <v>52</v>
      </c>
      <c r="BH142" s="39">
        <f t="shared" si="557"/>
        <v>626808</v>
      </c>
      <c r="BI142" s="38">
        <v>0</v>
      </c>
      <c r="BJ142" s="39">
        <f t="shared" si="558"/>
        <v>0</v>
      </c>
      <c r="BK142" s="38">
        <v>0</v>
      </c>
      <c r="BL142" s="39">
        <f t="shared" si="559"/>
        <v>0</v>
      </c>
      <c r="BM142" s="70">
        <v>0</v>
      </c>
      <c r="BN142" s="39">
        <f t="shared" si="560"/>
        <v>0</v>
      </c>
      <c r="BO142" s="43">
        <v>59</v>
      </c>
      <c r="BP142" s="39">
        <f t="shared" si="561"/>
        <v>853423.2</v>
      </c>
      <c r="BQ142" s="40">
        <v>0</v>
      </c>
      <c r="BR142" s="39">
        <f t="shared" si="562"/>
        <v>0</v>
      </c>
      <c r="BS142" s="43">
        <v>128</v>
      </c>
      <c r="BT142" s="39">
        <f t="shared" si="563"/>
        <v>1851494.3999999999</v>
      </c>
      <c r="BU142" s="38">
        <v>1</v>
      </c>
      <c r="BV142" s="39">
        <f t="shared" si="564"/>
        <v>14464.8</v>
      </c>
      <c r="BW142" s="40"/>
      <c r="BX142" s="39">
        <f t="shared" si="565"/>
        <v>0</v>
      </c>
      <c r="BY142" s="43">
        <v>21</v>
      </c>
      <c r="BZ142" s="39">
        <f t="shared" si="566"/>
        <v>303760.8</v>
      </c>
      <c r="CA142" s="38">
        <v>0</v>
      </c>
      <c r="CB142" s="39">
        <f t="shared" si="567"/>
        <v>0</v>
      </c>
      <c r="CC142" s="38">
        <v>36</v>
      </c>
      <c r="CD142" s="39">
        <f t="shared" si="568"/>
        <v>520732.8</v>
      </c>
      <c r="CE142" s="38">
        <v>0</v>
      </c>
      <c r="CF142" s="39">
        <f t="shared" si="569"/>
        <v>0</v>
      </c>
      <c r="CG142" s="38">
        <v>11</v>
      </c>
      <c r="CH142" s="39">
        <f t="shared" si="570"/>
        <v>159112.79999999999</v>
      </c>
      <c r="CI142" s="40"/>
      <c r="CJ142" s="39">
        <f t="shared" si="571"/>
        <v>0</v>
      </c>
      <c r="CK142" s="38">
        <v>0</v>
      </c>
      <c r="CL142" s="39">
        <f t="shared" si="572"/>
        <v>0</v>
      </c>
      <c r="CM142" s="40"/>
      <c r="CN142" s="39">
        <f t="shared" si="573"/>
        <v>0</v>
      </c>
      <c r="CO142" s="38"/>
      <c r="CP142" s="39">
        <f t="shared" si="574"/>
        <v>0</v>
      </c>
      <c r="CQ142" s="39"/>
      <c r="CR142" s="39">
        <f t="shared" si="575"/>
        <v>0</v>
      </c>
      <c r="CS142" s="44">
        <f t="shared" si="576"/>
        <v>385</v>
      </c>
      <c r="CT142" s="44">
        <f t="shared" si="576"/>
        <v>5277241.1999999993</v>
      </c>
      <c r="CU142" s="79">
        <f t="shared" si="329"/>
        <v>385</v>
      </c>
    </row>
    <row r="143" spans="1:99" s="1" customFormat="1" ht="45" x14ac:dyDescent="0.25">
      <c r="A143" s="28"/>
      <c r="B143" s="28">
        <v>98</v>
      </c>
      <c r="C143" s="33" t="s">
        <v>253</v>
      </c>
      <c r="D143" s="34">
        <v>11480</v>
      </c>
      <c r="E143" s="35">
        <v>1</v>
      </c>
      <c r="F143" s="36">
        <v>1</v>
      </c>
      <c r="G143" s="34">
        <v>1.4</v>
      </c>
      <c r="H143" s="34">
        <v>1.68</v>
      </c>
      <c r="I143" s="34">
        <v>2.23</v>
      </c>
      <c r="J143" s="37">
        <v>2.57</v>
      </c>
      <c r="K143" s="38"/>
      <c r="L143" s="39">
        <f t="shared" si="535"/>
        <v>0</v>
      </c>
      <c r="M143" s="38">
        <v>100</v>
      </c>
      <c r="N143" s="39">
        <f t="shared" si="330"/>
        <v>1607200</v>
      </c>
      <c r="O143" s="38">
        <v>0</v>
      </c>
      <c r="P143" s="39">
        <f t="shared" si="536"/>
        <v>0</v>
      </c>
      <c r="Q143" s="40">
        <v>0</v>
      </c>
      <c r="R143" s="39">
        <f t="shared" si="537"/>
        <v>0</v>
      </c>
      <c r="S143" s="38">
        <v>0</v>
      </c>
      <c r="T143" s="39">
        <f t="shared" si="538"/>
        <v>0</v>
      </c>
      <c r="U143" s="38"/>
      <c r="V143" s="39">
        <f t="shared" si="539"/>
        <v>0</v>
      </c>
      <c r="W143" s="41"/>
      <c r="X143" s="39">
        <f t="shared" si="331"/>
        <v>0</v>
      </c>
      <c r="Y143" s="38">
        <v>0</v>
      </c>
      <c r="Z143" s="39">
        <f t="shared" si="540"/>
        <v>0</v>
      </c>
      <c r="AA143" s="38">
        <v>430</v>
      </c>
      <c r="AB143" s="39">
        <f t="shared" si="541"/>
        <v>6910960</v>
      </c>
      <c r="AC143" s="38">
        <v>17</v>
      </c>
      <c r="AD143" s="39">
        <f t="shared" si="542"/>
        <v>273224</v>
      </c>
      <c r="AE143" s="38">
        <v>0</v>
      </c>
      <c r="AF143" s="39">
        <f t="shared" si="543"/>
        <v>0</v>
      </c>
      <c r="AG143" s="40">
        <v>16</v>
      </c>
      <c r="AH143" s="39">
        <f t="shared" si="544"/>
        <v>308582.39999999997</v>
      </c>
      <c r="AI143" s="41"/>
      <c r="AJ143" s="39">
        <f t="shared" si="545"/>
        <v>0</v>
      </c>
      <c r="AK143" s="38"/>
      <c r="AL143" s="39">
        <f t="shared" si="546"/>
        <v>0</v>
      </c>
      <c r="AM143" s="38">
        <v>0</v>
      </c>
      <c r="AN143" s="39">
        <f t="shared" si="547"/>
        <v>0</v>
      </c>
      <c r="AO143" s="38">
        <v>0</v>
      </c>
      <c r="AP143" s="39">
        <f t="shared" si="548"/>
        <v>0</v>
      </c>
      <c r="AQ143" s="38"/>
      <c r="AR143" s="39">
        <f t="shared" si="549"/>
        <v>0</v>
      </c>
      <c r="AS143" s="38"/>
      <c r="AT143" s="39">
        <f t="shared" si="550"/>
        <v>0</v>
      </c>
      <c r="AU143" s="38"/>
      <c r="AV143" s="39">
        <f t="shared" si="551"/>
        <v>0</v>
      </c>
      <c r="AW143" s="38">
        <v>0</v>
      </c>
      <c r="AX143" s="39">
        <f t="shared" si="552"/>
        <v>0</v>
      </c>
      <c r="AY143" s="38">
        <v>5</v>
      </c>
      <c r="AZ143" s="39">
        <f t="shared" si="553"/>
        <v>80360</v>
      </c>
      <c r="BA143" s="38">
        <v>160</v>
      </c>
      <c r="BB143" s="39">
        <f t="shared" si="554"/>
        <v>2571520</v>
      </c>
      <c r="BC143" s="38">
        <v>0</v>
      </c>
      <c r="BD143" s="39">
        <f t="shared" si="555"/>
        <v>0</v>
      </c>
      <c r="BE143" s="38"/>
      <c r="BF143" s="39">
        <f t="shared" si="556"/>
        <v>0</v>
      </c>
      <c r="BG143" s="38">
        <v>17</v>
      </c>
      <c r="BH143" s="39">
        <f t="shared" si="557"/>
        <v>273224</v>
      </c>
      <c r="BI143" s="38">
        <v>3</v>
      </c>
      <c r="BJ143" s="39">
        <f t="shared" si="558"/>
        <v>57859.199999999997</v>
      </c>
      <c r="BK143" s="38">
        <v>0</v>
      </c>
      <c r="BL143" s="39">
        <f t="shared" si="559"/>
        <v>0</v>
      </c>
      <c r="BM143" s="70"/>
      <c r="BN143" s="39">
        <f t="shared" si="560"/>
        <v>0</v>
      </c>
      <c r="BO143" s="43">
        <v>69</v>
      </c>
      <c r="BP143" s="39">
        <f t="shared" si="561"/>
        <v>1330761.5999999999</v>
      </c>
      <c r="BQ143" s="40">
        <v>0</v>
      </c>
      <c r="BR143" s="39">
        <f t="shared" si="562"/>
        <v>0</v>
      </c>
      <c r="BS143" s="43">
        <v>92</v>
      </c>
      <c r="BT143" s="39">
        <f t="shared" si="563"/>
        <v>1774348.8</v>
      </c>
      <c r="BU143" s="38">
        <v>8</v>
      </c>
      <c r="BV143" s="39">
        <f t="shared" si="564"/>
        <v>154291.19999999998</v>
      </c>
      <c r="BW143" s="40"/>
      <c r="BX143" s="39">
        <f t="shared" si="565"/>
        <v>0</v>
      </c>
      <c r="BY143" s="38">
        <v>20</v>
      </c>
      <c r="BZ143" s="39">
        <f t="shared" si="566"/>
        <v>385728</v>
      </c>
      <c r="CA143" s="38">
        <v>0</v>
      </c>
      <c r="CB143" s="39">
        <f t="shared" si="567"/>
        <v>0</v>
      </c>
      <c r="CC143" s="38">
        <v>32</v>
      </c>
      <c r="CD143" s="39">
        <f t="shared" si="568"/>
        <v>617164.79999999993</v>
      </c>
      <c r="CE143" s="38">
        <v>0</v>
      </c>
      <c r="CF143" s="39">
        <f t="shared" si="569"/>
        <v>0</v>
      </c>
      <c r="CG143" s="43">
        <v>12</v>
      </c>
      <c r="CH143" s="39">
        <f t="shared" si="570"/>
        <v>231436.79999999999</v>
      </c>
      <c r="CI143" s="40"/>
      <c r="CJ143" s="39">
        <f t="shared" si="571"/>
        <v>0</v>
      </c>
      <c r="CK143" s="38"/>
      <c r="CL143" s="39">
        <f t="shared" si="572"/>
        <v>0</v>
      </c>
      <c r="CM143" s="40"/>
      <c r="CN143" s="39">
        <f t="shared" si="573"/>
        <v>0</v>
      </c>
      <c r="CO143" s="38"/>
      <c r="CP143" s="39">
        <f t="shared" si="574"/>
        <v>0</v>
      </c>
      <c r="CQ143" s="39"/>
      <c r="CR143" s="39">
        <f t="shared" si="575"/>
        <v>0</v>
      </c>
      <c r="CS143" s="44">
        <f t="shared" si="576"/>
        <v>981</v>
      </c>
      <c r="CT143" s="44">
        <f t="shared" si="576"/>
        <v>16576660.800000001</v>
      </c>
      <c r="CU143" s="79">
        <f t="shared" ref="CU143:CU185" si="577">SUM(CS143*F143)</f>
        <v>981</v>
      </c>
    </row>
    <row r="144" spans="1:99" s="1" customFormat="1" ht="45" x14ac:dyDescent="0.25">
      <c r="A144" s="28"/>
      <c r="B144" s="28">
        <v>99</v>
      </c>
      <c r="C144" s="33" t="s">
        <v>254</v>
      </c>
      <c r="D144" s="34">
        <v>11480</v>
      </c>
      <c r="E144" s="35">
        <v>4.34</v>
      </c>
      <c r="F144" s="36">
        <v>1</v>
      </c>
      <c r="G144" s="34">
        <v>1.4</v>
      </c>
      <c r="H144" s="34">
        <v>1.68</v>
      </c>
      <c r="I144" s="34">
        <v>2.23</v>
      </c>
      <c r="J144" s="37">
        <v>2.57</v>
      </c>
      <c r="K144" s="38"/>
      <c r="L144" s="39">
        <f t="shared" si="535"/>
        <v>0</v>
      </c>
      <c r="M144" s="38"/>
      <c r="N144" s="39">
        <f t="shared" ref="N144:N185" si="578">SUM(M144*$D144*$E144*$F144*$G144*$N$8)</f>
        <v>0</v>
      </c>
      <c r="O144" s="38"/>
      <c r="P144" s="39">
        <f t="shared" si="536"/>
        <v>0</v>
      </c>
      <c r="Q144" s="40"/>
      <c r="R144" s="39">
        <f t="shared" si="537"/>
        <v>0</v>
      </c>
      <c r="S144" s="38"/>
      <c r="T144" s="39">
        <f t="shared" si="538"/>
        <v>0</v>
      </c>
      <c r="U144" s="38"/>
      <c r="V144" s="39">
        <f t="shared" si="539"/>
        <v>0</v>
      </c>
      <c r="W144" s="41"/>
      <c r="X144" s="39">
        <f t="shared" ref="X144:X185" si="579">SUM(W144*$D144*$E144*$F144*$G144*$X$8)</f>
        <v>0</v>
      </c>
      <c r="Y144" s="38"/>
      <c r="Z144" s="39">
        <f t="shared" si="540"/>
        <v>0</v>
      </c>
      <c r="AA144" s="38"/>
      <c r="AB144" s="39">
        <f t="shared" si="541"/>
        <v>0</v>
      </c>
      <c r="AC144" s="38"/>
      <c r="AD144" s="39">
        <f t="shared" si="542"/>
        <v>0</v>
      </c>
      <c r="AE144" s="38"/>
      <c r="AF144" s="39">
        <f t="shared" si="543"/>
        <v>0</v>
      </c>
      <c r="AG144" s="40"/>
      <c r="AH144" s="39">
        <f t="shared" si="544"/>
        <v>0</v>
      </c>
      <c r="AI144" s="41"/>
      <c r="AJ144" s="39">
        <f t="shared" si="545"/>
        <v>0</v>
      </c>
      <c r="AK144" s="38"/>
      <c r="AL144" s="39">
        <f t="shared" si="546"/>
        <v>0</v>
      </c>
      <c r="AM144" s="38"/>
      <c r="AN144" s="39">
        <f t="shared" si="547"/>
        <v>0</v>
      </c>
      <c r="AO144" s="38"/>
      <c r="AP144" s="39">
        <f t="shared" si="548"/>
        <v>0</v>
      </c>
      <c r="AQ144" s="38"/>
      <c r="AR144" s="39">
        <f t="shared" si="549"/>
        <v>0</v>
      </c>
      <c r="AS144" s="38"/>
      <c r="AT144" s="39">
        <f t="shared" si="550"/>
        <v>0</v>
      </c>
      <c r="AU144" s="38"/>
      <c r="AV144" s="39">
        <f t="shared" si="551"/>
        <v>0</v>
      </c>
      <c r="AW144" s="38"/>
      <c r="AX144" s="39">
        <f t="shared" si="552"/>
        <v>0</v>
      </c>
      <c r="AY144" s="38"/>
      <c r="AZ144" s="39">
        <f t="shared" si="553"/>
        <v>0</v>
      </c>
      <c r="BA144" s="38"/>
      <c r="BB144" s="39">
        <f t="shared" si="554"/>
        <v>0</v>
      </c>
      <c r="BC144" s="38"/>
      <c r="BD144" s="39">
        <f t="shared" si="555"/>
        <v>0</v>
      </c>
      <c r="BE144" s="38"/>
      <c r="BF144" s="39">
        <f t="shared" si="556"/>
        <v>0</v>
      </c>
      <c r="BG144" s="38"/>
      <c r="BH144" s="39">
        <f t="shared" si="557"/>
        <v>0</v>
      </c>
      <c r="BI144" s="38"/>
      <c r="BJ144" s="39">
        <f t="shared" si="558"/>
        <v>0</v>
      </c>
      <c r="BK144" s="38"/>
      <c r="BL144" s="39">
        <f t="shared" si="559"/>
        <v>0</v>
      </c>
      <c r="BM144" s="70"/>
      <c r="BN144" s="39">
        <f t="shared" si="560"/>
        <v>0</v>
      </c>
      <c r="BO144" s="43"/>
      <c r="BP144" s="39">
        <f t="shared" si="561"/>
        <v>0</v>
      </c>
      <c r="BQ144" s="40"/>
      <c r="BR144" s="39">
        <f t="shared" si="562"/>
        <v>0</v>
      </c>
      <c r="BS144" s="43">
        <v>3</v>
      </c>
      <c r="BT144" s="39">
        <f t="shared" si="563"/>
        <v>251108.92800000001</v>
      </c>
      <c r="BU144" s="38"/>
      <c r="BV144" s="39">
        <f t="shared" si="564"/>
        <v>0</v>
      </c>
      <c r="BW144" s="40"/>
      <c r="BX144" s="39">
        <f t="shared" si="565"/>
        <v>0</v>
      </c>
      <c r="BY144" s="38"/>
      <c r="BZ144" s="39">
        <f t="shared" si="566"/>
        <v>0</v>
      </c>
      <c r="CA144" s="38"/>
      <c r="CB144" s="39">
        <f t="shared" si="567"/>
        <v>0</v>
      </c>
      <c r="CC144" s="38"/>
      <c r="CD144" s="39">
        <f t="shared" si="568"/>
        <v>0</v>
      </c>
      <c r="CE144" s="38"/>
      <c r="CF144" s="39">
        <f t="shared" si="569"/>
        <v>0</v>
      </c>
      <c r="CG144" s="43"/>
      <c r="CH144" s="39">
        <f t="shared" si="570"/>
        <v>0</v>
      </c>
      <c r="CI144" s="40"/>
      <c r="CJ144" s="39">
        <f t="shared" si="571"/>
        <v>0</v>
      </c>
      <c r="CK144" s="38"/>
      <c r="CL144" s="39">
        <f t="shared" si="572"/>
        <v>0</v>
      </c>
      <c r="CM144" s="40"/>
      <c r="CN144" s="39">
        <f t="shared" si="573"/>
        <v>0</v>
      </c>
      <c r="CO144" s="38"/>
      <c r="CP144" s="39">
        <f t="shared" si="574"/>
        <v>0</v>
      </c>
      <c r="CQ144" s="39"/>
      <c r="CR144" s="39">
        <f t="shared" si="575"/>
        <v>0</v>
      </c>
      <c r="CS144" s="44">
        <f t="shared" si="576"/>
        <v>3</v>
      </c>
      <c r="CT144" s="44">
        <f t="shared" si="576"/>
        <v>251108.92800000001</v>
      </c>
      <c r="CU144" s="79">
        <f t="shared" si="577"/>
        <v>3</v>
      </c>
    </row>
    <row r="145" spans="1:99" s="1" customFormat="1" ht="30" x14ac:dyDescent="0.25">
      <c r="A145" s="28"/>
      <c r="B145" s="28">
        <v>100</v>
      </c>
      <c r="C145" s="58" t="s">
        <v>255</v>
      </c>
      <c r="D145" s="34">
        <v>11480</v>
      </c>
      <c r="E145" s="35">
        <v>1.29</v>
      </c>
      <c r="F145" s="36">
        <v>1</v>
      </c>
      <c r="G145" s="34">
        <v>1.4</v>
      </c>
      <c r="H145" s="34">
        <v>1.68</v>
      </c>
      <c r="I145" s="34">
        <v>2.23</v>
      </c>
      <c r="J145" s="37">
        <v>2.57</v>
      </c>
      <c r="K145" s="38">
        <v>0</v>
      </c>
      <c r="L145" s="39">
        <f t="shared" si="535"/>
        <v>0</v>
      </c>
      <c r="M145" s="38">
        <v>0</v>
      </c>
      <c r="N145" s="39">
        <f t="shared" si="578"/>
        <v>0</v>
      </c>
      <c r="O145" s="38">
        <v>0</v>
      </c>
      <c r="P145" s="39">
        <f t="shared" si="536"/>
        <v>0</v>
      </c>
      <c r="Q145" s="40">
        <v>0</v>
      </c>
      <c r="R145" s="39">
        <f t="shared" si="537"/>
        <v>0</v>
      </c>
      <c r="S145" s="38">
        <v>0</v>
      </c>
      <c r="T145" s="39">
        <f t="shared" si="538"/>
        <v>0</v>
      </c>
      <c r="U145" s="38"/>
      <c r="V145" s="39">
        <f t="shared" si="539"/>
        <v>0</v>
      </c>
      <c r="W145" s="41"/>
      <c r="X145" s="39">
        <f t="shared" si="579"/>
        <v>0</v>
      </c>
      <c r="Y145" s="38">
        <v>0</v>
      </c>
      <c r="Z145" s="39">
        <f t="shared" si="540"/>
        <v>0</v>
      </c>
      <c r="AA145" s="38">
        <v>0</v>
      </c>
      <c r="AB145" s="39">
        <f t="shared" si="541"/>
        <v>0</v>
      </c>
      <c r="AC145" s="38">
        <v>0</v>
      </c>
      <c r="AD145" s="39">
        <f t="shared" si="542"/>
        <v>0</v>
      </c>
      <c r="AE145" s="38">
        <v>0</v>
      </c>
      <c r="AF145" s="39">
        <f t="shared" si="543"/>
        <v>0</v>
      </c>
      <c r="AG145" s="40"/>
      <c r="AH145" s="39">
        <f t="shared" si="544"/>
        <v>0</v>
      </c>
      <c r="AI145" s="41"/>
      <c r="AJ145" s="39">
        <f t="shared" si="545"/>
        <v>0</v>
      </c>
      <c r="AK145" s="38"/>
      <c r="AL145" s="39">
        <f t="shared" si="546"/>
        <v>0</v>
      </c>
      <c r="AM145" s="38">
        <v>0</v>
      </c>
      <c r="AN145" s="39">
        <f t="shared" si="547"/>
        <v>0</v>
      </c>
      <c r="AO145" s="38">
        <v>0</v>
      </c>
      <c r="AP145" s="39">
        <f t="shared" si="548"/>
        <v>0</v>
      </c>
      <c r="AQ145" s="38"/>
      <c r="AR145" s="39">
        <f t="shared" si="549"/>
        <v>0</v>
      </c>
      <c r="AS145" s="38"/>
      <c r="AT145" s="39">
        <f t="shared" si="550"/>
        <v>0</v>
      </c>
      <c r="AU145" s="38"/>
      <c r="AV145" s="39">
        <f t="shared" si="551"/>
        <v>0</v>
      </c>
      <c r="AW145" s="38">
        <v>0</v>
      </c>
      <c r="AX145" s="39">
        <f t="shared" si="552"/>
        <v>0</v>
      </c>
      <c r="AY145" s="38">
        <v>0</v>
      </c>
      <c r="AZ145" s="39">
        <f t="shared" si="553"/>
        <v>0</v>
      </c>
      <c r="BA145" s="38">
        <v>0</v>
      </c>
      <c r="BB145" s="39">
        <f t="shared" si="554"/>
        <v>0</v>
      </c>
      <c r="BC145" s="38">
        <v>0</v>
      </c>
      <c r="BD145" s="39">
        <f t="shared" si="555"/>
        <v>0</v>
      </c>
      <c r="BE145" s="38">
        <v>0</v>
      </c>
      <c r="BF145" s="39">
        <f t="shared" si="556"/>
        <v>0</v>
      </c>
      <c r="BG145" s="38"/>
      <c r="BH145" s="39">
        <f t="shared" si="557"/>
        <v>0</v>
      </c>
      <c r="BI145" s="38">
        <v>0</v>
      </c>
      <c r="BJ145" s="39">
        <f t="shared" si="558"/>
        <v>0</v>
      </c>
      <c r="BK145" s="38">
        <v>0</v>
      </c>
      <c r="BL145" s="39">
        <f t="shared" si="559"/>
        <v>0</v>
      </c>
      <c r="BM145" s="70">
        <v>0</v>
      </c>
      <c r="BN145" s="39">
        <f t="shared" si="560"/>
        <v>0</v>
      </c>
      <c r="BO145" s="38">
        <v>0</v>
      </c>
      <c r="BP145" s="39">
        <f t="shared" si="561"/>
        <v>0</v>
      </c>
      <c r="BQ145" s="40">
        <v>0</v>
      </c>
      <c r="BR145" s="39">
        <f t="shared" si="562"/>
        <v>0</v>
      </c>
      <c r="BS145" s="38">
        <v>0</v>
      </c>
      <c r="BT145" s="39">
        <f t="shared" si="563"/>
        <v>0</v>
      </c>
      <c r="BU145" s="38"/>
      <c r="BV145" s="39">
        <f t="shared" si="564"/>
        <v>0</v>
      </c>
      <c r="BW145" s="40"/>
      <c r="BX145" s="39">
        <f t="shared" si="565"/>
        <v>0</v>
      </c>
      <c r="BY145" s="38">
        <v>0</v>
      </c>
      <c r="BZ145" s="39">
        <f t="shared" si="566"/>
        <v>0</v>
      </c>
      <c r="CA145" s="38">
        <v>0</v>
      </c>
      <c r="CB145" s="39">
        <f t="shared" si="567"/>
        <v>0</v>
      </c>
      <c r="CC145" s="38">
        <v>0</v>
      </c>
      <c r="CD145" s="39">
        <f t="shared" si="568"/>
        <v>0</v>
      </c>
      <c r="CE145" s="38">
        <v>0</v>
      </c>
      <c r="CF145" s="39">
        <f t="shared" si="569"/>
        <v>0</v>
      </c>
      <c r="CG145" s="38"/>
      <c r="CH145" s="39">
        <f t="shared" si="570"/>
        <v>0</v>
      </c>
      <c r="CI145" s="40"/>
      <c r="CJ145" s="39">
        <f t="shared" si="571"/>
        <v>0</v>
      </c>
      <c r="CK145" s="38">
        <v>0</v>
      </c>
      <c r="CL145" s="39">
        <f t="shared" si="572"/>
        <v>0</v>
      </c>
      <c r="CM145" s="40">
        <v>0</v>
      </c>
      <c r="CN145" s="39">
        <f t="shared" si="573"/>
        <v>0</v>
      </c>
      <c r="CO145" s="38">
        <v>0</v>
      </c>
      <c r="CP145" s="39">
        <f t="shared" si="574"/>
        <v>0</v>
      </c>
      <c r="CQ145" s="39"/>
      <c r="CR145" s="39">
        <f t="shared" si="575"/>
        <v>0</v>
      </c>
      <c r="CS145" s="44">
        <f t="shared" si="576"/>
        <v>0</v>
      </c>
      <c r="CT145" s="44">
        <f t="shared" si="576"/>
        <v>0</v>
      </c>
      <c r="CU145" s="79">
        <f t="shared" si="577"/>
        <v>0</v>
      </c>
    </row>
    <row r="146" spans="1:99" s="1" customFormat="1" x14ac:dyDescent="0.25">
      <c r="A146" s="28"/>
      <c r="B146" s="28">
        <v>101</v>
      </c>
      <c r="C146" s="58" t="s">
        <v>256</v>
      </c>
      <c r="D146" s="34">
        <v>11480</v>
      </c>
      <c r="E146" s="35">
        <v>2.6</v>
      </c>
      <c r="F146" s="36">
        <v>1</v>
      </c>
      <c r="G146" s="34">
        <v>1.4</v>
      </c>
      <c r="H146" s="34">
        <v>1.68</v>
      </c>
      <c r="I146" s="34">
        <v>2.23</v>
      </c>
      <c r="J146" s="37">
        <v>2.57</v>
      </c>
      <c r="K146" s="38">
        <v>0</v>
      </c>
      <c r="L146" s="39">
        <f t="shared" si="535"/>
        <v>0</v>
      </c>
      <c r="M146" s="38">
        <v>0</v>
      </c>
      <c r="N146" s="39">
        <f t="shared" si="578"/>
        <v>0</v>
      </c>
      <c r="O146" s="38">
        <v>0</v>
      </c>
      <c r="P146" s="39">
        <f t="shared" si="536"/>
        <v>0</v>
      </c>
      <c r="Q146" s="40">
        <v>0</v>
      </c>
      <c r="R146" s="39">
        <f t="shared" si="537"/>
        <v>0</v>
      </c>
      <c r="S146" s="38">
        <v>0</v>
      </c>
      <c r="T146" s="39">
        <f t="shared" si="538"/>
        <v>0</v>
      </c>
      <c r="U146" s="38"/>
      <c r="V146" s="39">
        <f t="shared" si="539"/>
        <v>0</v>
      </c>
      <c r="W146" s="41"/>
      <c r="X146" s="39">
        <f t="shared" si="579"/>
        <v>0</v>
      </c>
      <c r="Y146" s="38">
        <v>0</v>
      </c>
      <c r="Z146" s="39">
        <f t="shared" si="540"/>
        <v>0</v>
      </c>
      <c r="AA146" s="38">
        <v>0</v>
      </c>
      <c r="AB146" s="39">
        <f t="shared" si="541"/>
        <v>0</v>
      </c>
      <c r="AC146" s="38">
        <v>0</v>
      </c>
      <c r="AD146" s="39">
        <f t="shared" si="542"/>
        <v>0</v>
      </c>
      <c r="AE146" s="38">
        <v>0</v>
      </c>
      <c r="AF146" s="39">
        <f t="shared" si="543"/>
        <v>0</v>
      </c>
      <c r="AG146" s="40">
        <v>0</v>
      </c>
      <c r="AH146" s="39">
        <f t="shared" si="544"/>
        <v>0</v>
      </c>
      <c r="AI146" s="41"/>
      <c r="AJ146" s="39">
        <f t="shared" si="545"/>
        <v>0</v>
      </c>
      <c r="AK146" s="38"/>
      <c r="AL146" s="39">
        <f t="shared" si="546"/>
        <v>0</v>
      </c>
      <c r="AM146" s="38">
        <v>0</v>
      </c>
      <c r="AN146" s="39">
        <f t="shared" si="547"/>
        <v>0</v>
      </c>
      <c r="AO146" s="38">
        <v>0</v>
      </c>
      <c r="AP146" s="39">
        <f t="shared" si="548"/>
        <v>0</v>
      </c>
      <c r="AQ146" s="38"/>
      <c r="AR146" s="39">
        <f t="shared" si="549"/>
        <v>0</v>
      </c>
      <c r="AS146" s="38"/>
      <c r="AT146" s="39">
        <f t="shared" si="550"/>
        <v>0</v>
      </c>
      <c r="AU146" s="38"/>
      <c r="AV146" s="39">
        <f t="shared" si="551"/>
        <v>0</v>
      </c>
      <c r="AW146" s="38">
        <v>0</v>
      </c>
      <c r="AX146" s="39">
        <f t="shared" si="552"/>
        <v>0</v>
      </c>
      <c r="AY146" s="38">
        <v>0</v>
      </c>
      <c r="AZ146" s="39">
        <f t="shared" si="553"/>
        <v>0</v>
      </c>
      <c r="BA146" s="38">
        <v>0</v>
      </c>
      <c r="BB146" s="39">
        <f t="shared" si="554"/>
        <v>0</v>
      </c>
      <c r="BC146" s="38">
        <v>0</v>
      </c>
      <c r="BD146" s="39">
        <f t="shared" si="555"/>
        <v>0</v>
      </c>
      <c r="BE146" s="38">
        <v>0</v>
      </c>
      <c r="BF146" s="39">
        <f t="shared" si="556"/>
        <v>0</v>
      </c>
      <c r="BG146" s="38"/>
      <c r="BH146" s="39">
        <f t="shared" si="557"/>
        <v>0</v>
      </c>
      <c r="BI146" s="38">
        <v>0</v>
      </c>
      <c r="BJ146" s="39">
        <f t="shared" si="558"/>
        <v>0</v>
      </c>
      <c r="BK146" s="38">
        <v>0</v>
      </c>
      <c r="BL146" s="39">
        <f t="shared" si="559"/>
        <v>0</v>
      </c>
      <c r="BM146" s="70">
        <v>0</v>
      </c>
      <c r="BN146" s="39">
        <f t="shared" si="560"/>
        <v>0</v>
      </c>
      <c r="BO146" s="38">
        <v>0</v>
      </c>
      <c r="BP146" s="39">
        <f t="shared" si="561"/>
        <v>0</v>
      </c>
      <c r="BQ146" s="40">
        <v>0</v>
      </c>
      <c r="BR146" s="39">
        <f t="shared" si="562"/>
        <v>0</v>
      </c>
      <c r="BS146" s="38">
        <v>0</v>
      </c>
      <c r="BT146" s="39">
        <f t="shared" si="563"/>
        <v>0</v>
      </c>
      <c r="BU146" s="38">
        <v>0</v>
      </c>
      <c r="BV146" s="39">
        <f t="shared" si="564"/>
        <v>0</v>
      </c>
      <c r="BW146" s="40"/>
      <c r="BX146" s="39">
        <f t="shared" si="565"/>
        <v>0</v>
      </c>
      <c r="BY146" s="38">
        <v>0</v>
      </c>
      <c r="BZ146" s="39">
        <f t="shared" si="566"/>
        <v>0</v>
      </c>
      <c r="CA146" s="38">
        <v>0</v>
      </c>
      <c r="CB146" s="39">
        <f t="shared" si="567"/>
        <v>0</v>
      </c>
      <c r="CC146" s="38"/>
      <c r="CD146" s="39">
        <f t="shared" si="568"/>
        <v>0</v>
      </c>
      <c r="CE146" s="38">
        <v>0</v>
      </c>
      <c r="CF146" s="39">
        <f t="shared" si="569"/>
        <v>0</v>
      </c>
      <c r="CG146" s="38"/>
      <c r="CH146" s="39">
        <f t="shared" si="570"/>
        <v>0</v>
      </c>
      <c r="CI146" s="40"/>
      <c r="CJ146" s="39">
        <f t="shared" si="571"/>
        <v>0</v>
      </c>
      <c r="CK146" s="38">
        <v>0</v>
      </c>
      <c r="CL146" s="39">
        <f t="shared" si="572"/>
        <v>0</v>
      </c>
      <c r="CM146" s="40">
        <v>0</v>
      </c>
      <c r="CN146" s="39">
        <f t="shared" si="573"/>
        <v>0</v>
      </c>
      <c r="CO146" s="38">
        <v>0</v>
      </c>
      <c r="CP146" s="39">
        <f t="shared" si="574"/>
        <v>0</v>
      </c>
      <c r="CQ146" s="39"/>
      <c r="CR146" s="39">
        <f t="shared" si="575"/>
        <v>0</v>
      </c>
      <c r="CS146" s="44">
        <f t="shared" si="576"/>
        <v>0</v>
      </c>
      <c r="CT146" s="44">
        <f t="shared" si="576"/>
        <v>0</v>
      </c>
      <c r="CU146" s="79">
        <f t="shared" si="577"/>
        <v>0</v>
      </c>
    </row>
    <row r="147" spans="1:99" s="1" customFormat="1" x14ac:dyDescent="0.25">
      <c r="A147" s="127">
        <v>32</v>
      </c>
      <c r="B147" s="127"/>
      <c r="C147" s="128" t="s">
        <v>257</v>
      </c>
      <c r="D147" s="136">
        <v>11480</v>
      </c>
      <c r="E147" s="140">
        <v>1.85</v>
      </c>
      <c r="F147" s="130">
        <v>1</v>
      </c>
      <c r="G147" s="136">
        <v>1.4</v>
      </c>
      <c r="H147" s="34">
        <v>1.68</v>
      </c>
      <c r="I147" s="34">
        <v>2.23</v>
      </c>
      <c r="J147" s="37">
        <v>2.57</v>
      </c>
      <c r="K147" s="90">
        <f>SUM(K148:K155)</f>
        <v>0</v>
      </c>
      <c r="L147" s="90">
        <f>SUM(L148:L155)</f>
        <v>0</v>
      </c>
      <c r="M147" s="90">
        <f t="shared" ref="M147:BX147" si="580">SUM(M148:M155)</f>
        <v>0</v>
      </c>
      <c r="N147" s="90">
        <f t="shared" si="580"/>
        <v>0</v>
      </c>
      <c r="O147" s="90">
        <f t="shared" si="580"/>
        <v>0</v>
      </c>
      <c r="P147" s="90">
        <f t="shared" si="580"/>
        <v>0</v>
      </c>
      <c r="Q147" s="91">
        <f t="shared" si="580"/>
        <v>0</v>
      </c>
      <c r="R147" s="90">
        <f t="shared" si="580"/>
        <v>0</v>
      </c>
      <c r="S147" s="90">
        <f t="shared" si="580"/>
        <v>0</v>
      </c>
      <c r="T147" s="90">
        <f t="shared" si="580"/>
        <v>0</v>
      </c>
      <c r="U147" s="90">
        <f t="shared" si="580"/>
        <v>0</v>
      </c>
      <c r="V147" s="90">
        <f t="shared" si="580"/>
        <v>0</v>
      </c>
      <c r="W147" s="90">
        <f t="shared" si="580"/>
        <v>0</v>
      </c>
      <c r="X147" s="90">
        <f t="shared" si="580"/>
        <v>0</v>
      </c>
      <c r="Y147" s="90">
        <f t="shared" si="580"/>
        <v>0</v>
      </c>
      <c r="Z147" s="90">
        <f t="shared" si="580"/>
        <v>0</v>
      </c>
      <c r="AA147" s="90">
        <f t="shared" si="580"/>
        <v>0</v>
      </c>
      <c r="AB147" s="90">
        <f t="shared" si="580"/>
        <v>0</v>
      </c>
      <c r="AC147" s="141">
        <f>SUM(AC148:AC155)</f>
        <v>0</v>
      </c>
      <c r="AD147" s="141">
        <f>SUM(AD148:AD155)</f>
        <v>0</v>
      </c>
      <c r="AE147" s="90">
        <f t="shared" si="580"/>
        <v>0</v>
      </c>
      <c r="AF147" s="90">
        <f t="shared" si="580"/>
        <v>0</v>
      </c>
      <c r="AG147" s="91">
        <f t="shared" si="580"/>
        <v>0</v>
      </c>
      <c r="AH147" s="90">
        <f t="shared" si="580"/>
        <v>0</v>
      </c>
      <c r="AI147" s="90">
        <f t="shared" si="580"/>
        <v>0</v>
      </c>
      <c r="AJ147" s="90">
        <f t="shared" si="580"/>
        <v>0</v>
      </c>
      <c r="AK147" s="90">
        <f>SUM(AK148:AK155)</f>
        <v>0</v>
      </c>
      <c r="AL147" s="90">
        <f>SUM(AL148:AL155)</f>
        <v>0</v>
      </c>
      <c r="AM147" s="141">
        <f t="shared" si="580"/>
        <v>0</v>
      </c>
      <c r="AN147" s="141">
        <f t="shared" si="580"/>
        <v>0</v>
      </c>
      <c r="AO147" s="90">
        <f t="shared" si="580"/>
        <v>0</v>
      </c>
      <c r="AP147" s="90">
        <f t="shared" si="580"/>
        <v>0</v>
      </c>
      <c r="AQ147" s="90">
        <f t="shared" si="580"/>
        <v>0</v>
      </c>
      <c r="AR147" s="90">
        <f t="shared" si="580"/>
        <v>0</v>
      </c>
      <c r="AS147" s="90">
        <f t="shared" si="580"/>
        <v>0</v>
      </c>
      <c r="AT147" s="90">
        <f t="shared" si="580"/>
        <v>0</v>
      </c>
      <c r="AU147" s="90">
        <f t="shared" si="580"/>
        <v>0</v>
      </c>
      <c r="AV147" s="90">
        <f t="shared" si="580"/>
        <v>0</v>
      </c>
      <c r="AW147" s="90">
        <f t="shared" si="580"/>
        <v>0</v>
      </c>
      <c r="AX147" s="90">
        <f t="shared" si="580"/>
        <v>0</v>
      </c>
      <c r="AY147" s="90">
        <f t="shared" si="580"/>
        <v>0</v>
      </c>
      <c r="AZ147" s="90">
        <f t="shared" si="580"/>
        <v>0</v>
      </c>
      <c r="BA147" s="90">
        <f t="shared" si="580"/>
        <v>0</v>
      </c>
      <c r="BB147" s="90">
        <f t="shared" si="580"/>
        <v>0</v>
      </c>
      <c r="BC147" s="90">
        <f t="shared" si="580"/>
        <v>0</v>
      </c>
      <c r="BD147" s="90">
        <f t="shared" si="580"/>
        <v>0</v>
      </c>
      <c r="BE147" s="90">
        <f t="shared" si="580"/>
        <v>0</v>
      </c>
      <c r="BF147" s="90">
        <f t="shared" si="580"/>
        <v>0</v>
      </c>
      <c r="BG147" s="90">
        <f t="shared" si="580"/>
        <v>0</v>
      </c>
      <c r="BH147" s="90">
        <f t="shared" si="580"/>
        <v>0</v>
      </c>
      <c r="BI147" s="90">
        <f t="shared" si="580"/>
        <v>0</v>
      </c>
      <c r="BJ147" s="90">
        <f t="shared" si="580"/>
        <v>0</v>
      </c>
      <c r="BK147" s="90">
        <f>SUM(BK148:BK155)</f>
        <v>0</v>
      </c>
      <c r="BL147" s="90">
        <f>SUM(BL148:BL155)</f>
        <v>0</v>
      </c>
      <c r="BM147" s="90">
        <f>SUM(BM148:BM155)</f>
        <v>0</v>
      </c>
      <c r="BN147" s="90">
        <f>SUM(BN148:BN155)</f>
        <v>0</v>
      </c>
      <c r="BO147" s="90">
        <f t="shared" si="580"/>
        <v>1</v>
      </c>
      <c r="BP147" s="90">
        <f t="shared" si="580"/>
        <v>68466.720000000001</v>
      </c>
      <c r="BQ147" s="91">
        <f t="shared" si="580"/>
        <v>0</v>
      </c>
      <c r="BR147" s="90">
        <f t="shared" si="580"/>
        <v>0</v>
      </c>
      <c r="BS147" s="90">
        <f t="shared" si="580"/>
        <v>0</v>
      </c>
      <c r="BT147" s="90">
        <f t="shared" si="580"/>
        <v>0</v>
      </c>
      <c r="BU147" s="90">
        <f t="shared" si="580"/>
        <v>0</v>
      </c>
      <c r="BV147" s="90">
        <f t="shared" si="580"/>
        <v>0</v>
      </c>
      <c r="BW147" s="91">
        <f t="shared" si="580"/>
        <v>3</v>
      </c>
      <c r="BX147" s="90">
        <f t="shared" si="580"/>
        <v>125554.46400000001</v>
      </c>
      <c r="BY147" s="90">
        <f t="shared" ref="BY147:CT147" si="581">SUM(BY148:BY155)</f>
        <v>0</v>
      </c>
      <c r="BZ147" s="90">
        <f t="shared" si="581"/>
        <v>0</v>
      </c>
      <c r="CA147" s="90">
        <f t="shared" si="581"/>
        <v>0</v>
      </c>
      <c r="CB147" s="90">
        <f t="shared" si="581"/>
        <v>0</v>
      </c>
      <c r="CC147" s="90">
        <f t="shared" si="581"/>
        <v>0</v>
      </c>
      <c r="CD147" s="90">
        <f t="shared" si="581"/>
        <v>0</v>
      </c>
      <c r="CE147" s="90">
        <f t="shared" si="581"/>
        <v>0</v>
      </c>
      <c r="CF147" s="90">
        <f t="shared" si="581"/>
        <v>0</v>
      </c>
      <c r="CG147" s="90">
        <f t="shared" si="581"/>
        <v>0</v>
      </c>
      <c r="CH147" s="90">
        <f t="shared" si="581"/>
        <v>0</v>
      </c>
      <c r="CI147" s="91">
        <f t="shared" si="581"/>
        <v>0</v>
      </c>
      <c r="CJ147" s="90">
        <f t="shared" si="581"/>
        <v>0</v>
      </c>
      <c r="CK147" s="90">
        <f t="shared" si="581"/>
        <v>0</v>
      </c>
      <c r="CL147" s="90">
        <f t="shared" si="581"/>
        <v>0</v>
      </c>
      <c r="CM147" s="91">
        <v>0</v>
      </c>
      <c r="CN147" s="90">
        <f t="shared" si="581"/>
        <v>0</v>
      </c>
      <c r="CO147" s="90">
        <f t="shared" si="581"/>
        <v>0</v>
      </c>
      <c r="CP147" s="90">
        <f t="shared" si="581"/>
        <v>0</v>
      </c>
      <c r="CQ147" s="90">
        <f t="shared" si="581"/>
        <v>0</v>
      </c>
      <c r="CR147" s="90">
        <f t="shared" si="581"/>
        <v>0</v>
      </c>
      <c r="CS147" s="90">
        <f t="shared" si="581"/>
        <v>4</v>
      </c>
      <c r="CT147" s="90">
        <f t="shared" si="581"/>
        <v>194021.18400000001</v>
      </c>
      <c r="CU147" s="79"/>
    </row>
    <row r="148" spans="1:99" s="1" customFormat="1" ht="45" x14ac:dyDescent="0.25">
      <c r="A148" s="28"/>
      <c r="B148" s="28">
        <v>102</v>
      </c>
      <c r="C148" s="58" t="s">
        <v>258</v>
      </c>
      <c r="D148" s="34">
        <v>11480</v>
      </c>
      <c r="E148" s="35">
        <v>2.11</v>
      </c>
      <c r="F148" s="36">
        <v>1</v>
      </c>
      <c r="G148" s="34">
        <v>1.4</v>
      </c>
      <c r="H148" s="34">
        <v>1.68</v>
      </c>
      <c r="I148" s="34">
        <v>2.23</v>
      </c>
      <c r="J148" s="37">
        <v>2.57</v>
      </c>
      <c r="K148" s="38">
        <v>0</v>
      </c>
      <c r="L148" s="39">
        <f t="shared" ref="L148:L155" si="582">SUM(K148*$D148*$E148*$F148*$G148*$L$8)</f>
        <v>0</v>
      </c>
      <c r="M148" s="38">
        <v>0</v>
      </c>
      <c r="N148" s="39">
        <f t="shared" si="578"/>
        <v>0</v>
      </c>
      <c r="O148" s="38">
        <v>0</v>
      </c>
      <c r="P148" s="39">
        <f t="shared" ref="P148:P155" si="583">SUM(O148*$D148*$E148*$F148*$G148*$P$8)</f>
        <v>0</v>
      </c>
      <c r="Q148" s="40">
        <v>0</v>
      </c>
      <c r="R148" s="39">
        <f t="shared" ref="R148:R155" si="584">SUM(Q148*$D148*$E148*$F148*$G148*$R$8)</f>
        <v>0</v>
      </c>
      <c r="S148" s="38">
        <v>0</v>
      </c>
      <c r="T148" s="39">
        <f t="shared" ref="T148:T155" si="585">SUM(S148*$D148*$E148*$F148*$G148*$T$8)</f>
        <v>0</v>
      </c>
      <c r="U148" s="38"/>
      <c r="V148" s="39">
        <f t="shared" ref="V148:V155" si="586">SUM(U148*$D148*$E148*$F148*$G148*$V$8)</f>
        <v>0</v>
      </c>
      <c r="W148" s="41"/>
      <c r="X148" s="39">
        <f t="shared" si="579"/>
        <v>0</v>
      </c>
      <c r="Y148" s="38">
        <v>0</v>
      </c>
      <c r="Z148" s="39">
        <f t="shared" ref="Z148:Z155" si="587">SUM(Y148*$D148*$E148*$F148*$G148*$Z$8)</f>
        <v>0</v>
      </c>
      <c r="AA148" s="38">
        <v>0</v>
      </c>
      <c r="AB148" s="39">
        <f t="shared" ref="AB148:AB155" si="588">SUM(AA148*$D148*$E148*$F148*$G148*$AB$8)</f>
        <v>0</v>
      </c>
      <c r="AC148" s="38">
        <v>0</v>
      </c>
      <c r="AD148" s="39">
        <f t="shared" ref="AD148:AD155" si="589">SUM(AC148*$D148*$E148*$F148*$G148*$AD$8)</f>
        <v>0</v>
      </c>
      <c r="AE148" s="38">
        <v>0</v>
      </c>
      <c r="AF148" s="39">
        <f t="shared" ref="AF148:AF155" si="590">AE148*$D148*$E148*$F148*$H148*$AF$8</f>
        <v>0</v>
      </c>
      <c r="AG148" s="40">
        <v>0</v>
      </c>
      <c r="AH148" s="39">
        <f t="shared" ref="AH148:AH155" si="591">AG148*$D148*$E148*$F148*$H148*$AH$8</f>
        <v>0</v>
      </c>
      <c r="AI148" s="41"/>
      <c r="AJ148" s="39">
        <f t="shared" ref="AJ148:AJ155" si="592">SUM(AI148*$D148*$E148*$F148*$G148*$AJ$8)</f>
        <v>0</v>
      </c>
      <c r="AK148" s="38"/>
      <c r="AL148" s="39">
        <f t="shared" ref="AL148:AL155" si="593">SUM(AK148*$D148*$E148*$F148*$G148*$AL$8)</f>
        <v>0</v>
      </c>
      <c r="AM148" s="38">
        <v>0</v>
      </c>
      <c r="AN148" s="39">
        <f t="shared" ref="AN148:AN155" si="594">SUM(AM148*$D148*$E148*$F148*$G148*$AN$8)</f>
        <v>0</v>
      </c>
      <c r="AO148" s="38">
        <v>0</v>
      </c>
      <c r="AP148" s="39">
        <f t="shared" ref="AP148:AP155" si="595">SUM(AO148*$D148*$E148*$F148*$G148*$AP$8)</f>
        <v>0</v>
      </c>
      <c r="AQ148" s="38"/>
      <c r="AR148" s="39">
        <f t="shared" ref="AR148:AR155" si="596">SUM(AQ148*$D148*$E148*$F148*$G148*$AR$8)</f>
        <v>0</v>
      </c>
      <c r="AS148" s="38"/>
      <c r="AT148" s="39">
        <f t="shared" ref="AT148:AT155" si="597">SUM(AS148*$D148*$E148*$F148*$G148*$AT$8)</f>
        <v>0</v>
      </c>
      <c r="AU148" s="38"/>
      <c r="AV148" s="39">
        <f t="shared" ref="AV148:AV155" si="598">SUM(AU148*$D148*$E148*$F148*$G148*$AV$8)</f>
        <v>0</v>
      </c>
      <c r="AW148" s="38">
        <v>0</v>
      </c>
      <c r="AX148" s="39">
        <f t="shared" ref="AX148:AX155" si="599">SUM(AW148*$D148*$E148*$F148*$G148*$AX$8)</f>
        <v>0</v>
      </c>
      <c r="AY148" s="38">
        <v>0</v>
      </c>
      <c r="AZ148" s="39">
        <f t="shared" ref="AZ148:AZ155" si="600">SUM(AY148*$D148*$E148*$F148*$G148*$AZ$8)</f>
        <v>0</v>
      </c>
      <c r="BA148" s="38">
        <v>0</v>
      </c>
      <c r="BB148" s="39">
        <f t="shared" ref="BB148:BB155" si="601">SUM(BA148*$D148*$E148*$F148*$G148*$BB$8)</f>
        <v>0</v>
      </c>
      <c r="BC148" s="38">
        <v>0</v>
      </c>
      <c r="BD148" s="39">
        <f t="shared" ref="BD148:BD155" si="602">SUM(BC148*$D148*$E148*$F148*$G148*$BD$8)</f>
        <v>0</v>
      </c>
      <c r="BE148" s="38">
        <v>0</v>
      </c>
      <c r="BF148" s="39">
        <f t="shared" ref="BF148:BF155" si="603">SUM(BE148*$D148*$E148*$F148*$G148*$BF$8)</f>
        <v>0</v>
      </c>
      <c r="BG148" s="38"/>
      <c r="BH148" s="39">
        <f t="shared" ref="BH148:BH155" si="604">SUM(BG148*$D148*$E148*$F148*$G148*$BH$8)</f>
        <v>0</v>
      </c>
      <c r="BI148" s="38">
        <v>0</v>
      </c>
      <c r="BJ148" s="39">
        <f t="shared" ref="BJ148:BJ155" si="605">BI148*$D148*$E148*$F148*$H148*$BJ$8</f>
        <v>0</v>
      </c>
      <c r="BK148" s="38">
        <v>0</v>
      </c>
      <c r="BL148" s="39">
        <f t="shared" ref="BL148:BL155" si="606">BK148*$D148*$E148*$F148*$H148*$BL$8</f>
        <v>0</v>
      </c>
      <c r="BM148" s="70">
        <v>0</v>
      </c>
      <c r="BN148" s="39">
        <f t="shared" ref="BN148:BN155" si="607">BM148*$D148*$E148*$F148*$H148*$BN$8</f>
        <v>0</v>
      </c>
      <c r="BO148" s="38">
        <v>0</v>
      </c>
      <c r="BP148" s="39">
        <f t="shared" ref="BP148:BP155" si="608">BO148*$D148*$E148*$F148*$H148*$BP$8</f>
        <v>0</v>
      </c>
      <c r="BQ148" s="40">
        <v>0</v>
      </c>
      <c r="BR148" s="39">
        <f t="shared" ref="BR148:BR155" si="609">BQ148*$D148*$E148*$F148*$H148*$BR$8</f>
        <v>0</v>
      </c>
      <c r="BS148" s="38">
        <v>0</v>
      </c>
      <c r="BT148" s="39">
        <f t="shared" ref="BT148:BT155" si="610">BS148*$D148*$E148*$F148*$H148*$BT$8</f>
        <v>0</v>
      </c>
      <c r="BU148" s="38">
        <v>0</v>
      </c>
      <c r="BV148" s="39">
        <f t="shared" ref="BV148:BV155" si="611">BU148*$D148*$E148*$F148*$H148*$BV$8</f>
        <v>0</v>
      </c>
      <c r="BW148" s="40"/>
      <c r="BX148" s="39">
        <f t="shared" ref="BX148:BX155" si="612">BW148*$D148*$E148*$F148*$H148*$BX$8</f>
        <v>0</v>
      </c>
      <c r="BY148" s="38">
        <v>0</v>
      </c>
      <c r="BZ148" s="39">
        <f t="shared" ref="BZ148:BZ155" si="613">BY148*$D148*$E148*$F148*$H148*$BZ$8</f>
        <v>0</v>
      </c>
      <c r="CA148" s="38">
        <v>0</v>
      </c>
      <c r="CB148" s="39">
        <f t="shared" ref="CB148:CB155" si="614">CA148*$D148*$E148*$F148*$H148*$CB$8</f>
        <v>0</v>
      </c>
      <c r="CC148" s="38">
        <v>0</v>
      </c>
      <c r="CD148" s="39">
        <f t="shared" ref="CD148:CD155" si="615">CC148*$D148*$E148*$F148*$H148*$CD$8</f>
        <v>0</v>
      </c>
      <c r="CE148" s="38">
        <v>0</v>
      </c>
      <c r="CF148" s="39">
        <f t="shared" ref="CF148:CF155" si="616">CE148*$D148*$E148*$F148*$H148*$CF$8</f>
        <v>0</v>
      </c>
      <c r="CG148" s="38"/>
      <c r="CH148" s="39">
        <f t="shared" ref="CH148:CH155" si="617">CG148*$D148*$E148*$F148*$H148*$CH$8</f>
        <v>0</v>
      </c>
      <c r="CI148" s="40"/>
      <c r="CJ148" s="39">
        <f t="shared" ref="CJ148:CJ155" si="618">CI148*$D148*$E148*$F148*$H148*$CJ$8</f>
        <v>0</v>
      </c>
      <c r="CK148" s="38">
        <v>0</v>
      </c>
      <c r="CL148" s="39">
        <f t="shared" ref="CL148:CL155" si="619">CK148*$D148*$E148*$F148*$H148*$CL$8</f>
        <v>0</v>
      </c>
      <c r="CM148" s="40">
        <v>0</v>
      </c>
      <c r="CN148" s="39">
        <f t="shared" ref="CN148:CN155" si="620">CM148*$D148*$E148*$F148*$I148*$CN$8</f>
        <v>0</v>
      </c>
      <c r="CO148" s="38">
        <v>0</v>
      </c>
      <c r="CP148" s="39">
        <f t="shared" ref="CP148:CP155" si="621">CO148*$D148*$E148*$F148*$J148*$CP$8</f>
        <v>0</v>
      </c>
      <c r="CQ148" s="39"/>
      <c r="CR148" s="39">
        <f t="shared" ref="CR148:CR155" si="622">CQ148*D148*E148*F148</f>
        <v>0</v>
      </c>
      <c r="CS148" s="44">
        <f t="shared" ref="CS148:CT155" si="623">SUM(M148+K148+W148+O148+Q148+Y148+U148+S148+AA148+AE148+AC148+AG148+AI148+AM148+BI148+BO148+AK148+AW148+AY148+CA148+CC148+BY148+CE148+CG148+BS148+BU148+AO148+AQ148+AS148+AU148+BK148+BM148+BQ148+BA148+BC148+BE148+BG148+BW148+CI148+CK148+CM148+CO148+CQ148)</f>
        <v>0</v>
      </c>
      <c r="CT148" s="44">
        <f t="shared" si="623"/>
        <v>0</v>
      </c>
      <c r="CU148" s="79">
        <f t="shared" si="577"/>
        <v>0</v>
      </c>
    </row>
    <row r="149" spans="1:99" s="1" customFormat="1" ht="45" x14ac:dyDescent="0.25">
      <c r="A149" s="28"/>
      <c r="B149" s="28">
        <v>103</v>
      </c>
      <c r="C149" s="58" t="s">
        <v>259</v>
      </c>
      <c r="D149" s="34">
        <v>11480</v>
      </c>
      <c r="E149" s="35">
        <v>3.55</v>
      </c>
      <c r="F149" s="36">
        <v>1</v>
      </c>
      <c r="G149" s="34">
        <v>1.4</v>
      </c>
      <c r="H149" s="34">
        <v>1.68</v>
      </c>
      <c r="I149" s="34">
        <v>2.23</v>
      </c>
      <c r="J149" s="37">
        <v>2.57</v>
      </c>
      <c r="K149" s="38"/>
      <c r="L149" s="39">
        <f t="shared" si="582"/>
        <v>0</v>
      </c>
      <c r="M149" s="38">
        <v>0</v>
      </c>
      <c r="N149" s="39">
        <f t="shared" si="578"/>
        <v>0</v>
      </c>
      <c r="O149" s="38">
        <v>0</v>
      </c>
      <c r="P149" s="39">
        <f t="shared" si="583"/>
        <v>0</v>
      </c>
      <c r="Q149" s="40">
        <v>0</v>
      </c>
      <c r="R149" s="39">
        <f t="shared" si="584"/>
        <v>0</v>
      </c>
      <c r="S149" s="38">
        <v>0</v>
      </c>
      <c r="T149" s="39">
        <f t="shared" si="585"/>
        <v>0</v>
      </c>
      <c r="U149" s="38"/>
      <c r="V149" s="39">
        <f t="shared" si="586"/>
        <v>0</v>
      </c>
      <c r="W149" s="41"/>
      <c r="X149" s="39">
        <f t="shared" si="579"/>
        <v>0</v>
      </c>
      <c r="Y149" s="38">
        <v>0</v>
      </c>
      <c r="Z149" s="39">
        <f t="shared" si="587"/>
        <v>0</v>
      </c>
      <c r="AA149" s="38">
        <v>0</v>
      </c>
      <c r="AB149" s="39">
        <f t="shared" si="588"/>
        <v>0</v>
      </c>
      <c r="AC149" s="38">
        <v>0</v>
      </c>
      <c r="AD149" s="39">
        <f t="shared" si="589"/>
        <v>0</v>
      </c>
      <c r="AE149" s="38">
        <v>0</v>
      </c>
      <c r="AF149" s="39">
        <f t="shared" si="590"/>
        <v>0</v>
      </c>
      <c r="AG149" s="40">
        <v>0</v>
      </c>
      <c r="AH149" s="39">
        <f t="shared" si="591"/>
        <v>0</v>
      </c>
      <c r="AI149" s="41"/>
      <c r="AJ149" s="39">
        <f t="shared" si="592"/>
        <v>0</v>
      </c>
      <c r="AK149" s="38"/>
      <c r="AL149" s="39">
        <f t="shared" si="593"/>
        <v>0</v>
      </c>
      <c r="AM149" s="38">
        <v>0</v>
      </c>
      <c r="AN149" s="39">
        <f t="shared" si="594"/>
        <v>0</v>
      </c>
      <c r="AO149" s="38">
        <v>0</v>
      </c>
      <c r="AP149" s="39">
        <f t="shared" si="595"/>
        <v>0</v>
      </c>
      <c r="AQ149" s="38"/>
      <c r="AR149" s="39">
        <f t="shared" si="596"/>
        <v>0</v>
      </c>
      <c r="AS149" s="38"/>
      <c r="AT149" s="39">
        <f t="shared" si="597"/>
        <v>0</v>
      </c>
      <c r="AU149" s="38"/>
      <c r="AV149" s="39">
        <f t="shared" si="598"/>
        <v>0</v>
      </c>
      <c r="AW149" s="38">
        <v>0</v>
      </c>
      <c r="AX149" s="39">
        <f t="shared" si="599"/>
        <v>0</v>
      </c>
      <c r="AY149" s="38">
        <v>0</v>
      </c>
      <c r="AZ149" s="39">
        <f t="shared" si="600"/>
        <v>0</v>
      </c>
      <c r="BA149" s="38">
        <v>0</v>
      </c>
      <c r="BB149" s="39">
        <f t="shared" si="601"/>
        <v>0</v>
      </c>
      <c r="BC149" s="38">
        <v>0</v>
      </c>
      <c r="BD149" s="39">
        <f t="shared" si="602"/>
        <v>0</v>
      </c>
      <c r="BE149" s="38">
        <v>0</v>
      </c>
      <c r="BF149" s="39">
        <f t="shared" si="603"/>
        <v>0</v>
      </c>
      <c r="BG149" s="38"/>
      <c r="BH149" s="39">
        <f t="shared" si="604"/>
        <v>0</v>
      </c>
      <c r="BI149" s="38">
        <v>0</v>
      </c>
      <c r="BJ149" s="39">
        <f t="shared" si="605"/>
        <v>0</v>
      </c>
      <c r="BK149" s="38">
        <v>0</v>
      </c>
      <c r="BL149" s="39">
        <f t="shared" si="606"/>
        <v>0</v>
      </c>
      <c r="BM149" s="70"/>
      <c r="BN149" s="39">
        <f t="shared" si="607"/>
        <v>0</v>
      </c>
      <c r="BO149" s="38">
        <v>1</v>
      </c>
      <c r="BP149" s="39">
        <f t="shared" si="608"/>
        <v>68466.720000000001</v>
      </c>
      <c r="BQ149" s="40">
        <v>0</v>
      </c>
      <c r="BR149" s="39">
        <f t="shared" si="609"/>
        <v>0</v>
      </c>
      <c r="BS149" s="43"/>
      <c r="BT149" s="39">
        <f t="shared" si="610"/>
        <v>0</v>
      </c>
      <c r="BU149" s="38">
        <v>0</v>
      </c>
      <c r="BV149" s="39">
        <f t="shared" si="611"/>
        <v>0</v>
      </c>
      <c r="BW149" s="40"/>
      <c r="BX149" s="39">
        <f t="shared" si="612"/>
        <v>0</v>
      </c>
      <c r="BY149" s="38">
        <v>0</v>
      </c>
      <c r="BZ149" s="39">
        <f t="shared" si="613"/>
        <v>0</v>
      </c>
      <c r="CA149" s="38">
        <v>0</v>
      </c>
      <c r="CB149" s="39">
        <f t="shared" si="614"/>
        <v>0</v>
      </c>
      <c r="CC149" s="38">
        <v>0</v>
      </c>
      <c r="CD149" s="39">
        <f t="shared" si="615"/>
        <v>0</v>
      </c>
      <c r="CE149" s="38">
        <v>0</v>
      </c>
      <c r="CF149" s="39">
        <f t="shared" si="616"/>
        <v>0</v>
      </c>
      <c r="CG149" s="38"/>
      <c r="CH149" s="39">
        <f t="shared" si="617"/>
        <v>0</v>
      </c>
      <c r="CI149" s="40"/>
      <c r="CJ149" s="39">
        <f t="shared" si="618"/>
        <v>0</v>
      </c>
      <c r="CK149" s="38">
        <v>0</v>
      </c>
      <c r="CL149" s="39">
        <f t="shared" si="619"/>
        <v>0</v>
      </c>
      <c r="CM149" s="40">
        <v>0</v>
      </c>
      <c r="CN149" s="39">
        <f t="shared" si="620"/>
        <v>0</v>
      </c>
      <c r="CO149" s="38">
        <v>0</v>
      </c>
      <c r="CP149" s="39">
        <f t="shared" si="621"/>
        <v>0</v>
      </c>
      <c r="CQ149" s="39"/>
      <c r="CR149" s="39">
        <f t="shared" si="622"/>
        <v>0</v>
      </c>
      <c r="CS149" s="44">
        <f t="shared" si="623"/>
        <v>1</v>
      </c>
      <c r="CT149" s="44">
        <f t="shared" si="623"/>
        <v>68466.720000000001</v>
      </c>
      <c r="CU149" s="79">
        <f t="shared" si="577"/>
        <v>1</v>
      </c>
    </row>
    <row r="150" spans="1:99" s="1" customFormat="1" ht="30" x14ac:dyDescent="0.25">
      <c r="A150" s="28"/>
      <c r="B150" s="28">
        <v>104</v>
      </c>
      <c r="C150" s="33" t="s">
        <v>260</v>
      </c>
      <c r="D150" s="34">
        <v>11480</v>
      </c>
      <c r="E150" s="35">
        <v>1.57</v>
      </c>
      <c r="F150" s="36">
        <v>1</v>
      </c>
      <c r="G150" s="34">
        <v>1.4</v>
      </c>
      <c r="H150" s="34">
        <v>1.68</v>
      </c>
      <c r="I150" s="34">
        <v>2.23</v>
      </c>
      <c r="J150" s="37">
        <v>2.57</v>
      </c>
      <c r="K150" s="38">
        <v>0</v>
      </c>
      <c r="L150" s="39">
        <f t="shared" si="582"/>
        <v>0</v>
      </c>
      <c r="M150" s="38">
        <v>0</v>
      </c>
      <c r="N150" s="39">
        <f t="shared" si="578"/>
        <v>0</v>
      </c>
      <c r="O150" s="38">
        <v>0</v>
      </c>
      <c r="P150" s="39">
        <f t="shared" si="583"/>
        <v>0</v>
      </c>
      <c r="Q150" s="40">
        <v>0</v>
      </c>
      <c r="R150" s="39">
        <f t="shared" si="584"/>
        <v>0</v>
      </c>
      <c r="S150" s="38">
        <v>0</v>
      </c>
      <c r="T150" s="39">
        <f t="shared" si="585"/>
        <v>0</v>
      </c>
      <c r="U150" s="38"/>
      <c r="V150" s="39">
        <f t="shared" si="586"/>
        <v>0</v>
      </c>
      <c r="W150" s="41"/>
      <c r="X150" s="39">
        <f t="shared" si="579"/>
        <v>0</v>
      </c>
      <c r="Y150" s="38">
        <v>0</v>
      </c>
      <c r="Z150" s="39">
        <f t="shared" si="587"/>
        <v>0</v>
      </c>
      <c r="AA150" s="38">
        <v>0</v>
      </c>
      <c r="AB150" s="39">
        <f t="shared" si="588"/>
        <v>0</v>
      </c>
      <c r="AC150" s="38">
        <v>0</v>
      </c>
      <c r="AD150" s="39">
        <f t="shared" si="589"/>
        <v>0</v>
      </c>
      <c r="AE150" s="38">
        <v>0</v>
      </c>
      <c r="AF150" s="39">
        <f t="shared" si="590"/>
        <v>0</v>
      </c>
      <c r="AG150" s="40">
        <v>0</v>
      </c>
      <c r="AH150" s="39">
        <f t="shared" si="591"/>
        <v>0</v>
      </c>
      <c r="AI150" s="41"/>
      <c r="AJ150" s="39">
        <f t="shared" si="592"/>
        <v>0</v>
      </c>
      <c r="AK150" s="38"/>
      <c r="AL150" s="39">
        <f t="shared" si="593"/>
        <v>0</v>
      </c>
      <c r="AM150" s="38">
        <v>0</v>
      </c>
      <c r="AN150" s="39">
        <f t="shared" si="594"/>
        <v>0</v>
      </c>
      <c r="AO150" s="38">
        <v>0</v>
      </c>
      <c r="AP150" s="39">
        <f t="shared" si="595"/>
        <v>0</v>
      </c>
      <c r="AQ150" s="38"/>
      <c r="AR150" s="39">
        <f t="shared" si="596"/>
        <v>0</v>
      </c>
      <c r="AS150" s="38"/>
      <c r="AT150" s="39">
        <f t="shared" si="597"/>
        <v>0</v>
      </c>
      <c r="AU150" s="38"/>
      <c r="AV150" s="39">
        <f t="shared" si="598"/>
        <v>0</v>
      </c>
      <c r="AW150" s="38">
        <v>0</v>
      </c>
      <c r="AX150" s="39">
        <f t="shared" si="599"/>
        <v>0</v>
      </c>
      <c r="AY150" s="38">
        <v>0</v>
      </c>
      <c r="AZ150" s="39">
        <f t="shared" si="600"/>
        <v>0</v>
      </c>
      <c r="BA150" s="38"/>
      <c r="BB150" s="39">
        <f t="shared" si="601"/>
        <v>0</v>
      </c>
      <c r="BC150" s="38">
        <v>0</v>
      </c>
      <c r="BD150" s="39">
        <f t="shared" si="602"/>
        <v>0</v>
      </c>
      <c r="BE150" s="38">
        <v>0</v>
      </c>
      <c r="BF150" s="39">
        <f t="shared" si="603"/>
        <v>0</v>
      </c>
      <c r="BG150" s="38"/>
      <c r="BH150" s="39">
        <f t="shared" si="604"/>
        <v>0</v>
      </c>
      <c r="BI150" s="38">
        <v>0</v>
      </c>
      <c r="BJ150" s="39">
        <f t="shared" si="605"/>
        <v>0</v>
      </c>
      <c r="BK150" s="38">
        <v>0</v>
      </c>
      <c r="BL150" s="39">
        <f t="shared" si="606"/>
        <v>0</v>
      </c>
      <c r="BM150" s="70">
        <v>0</v>
      </c>
      <c r="BN150" s="39">
        <f t="shared" si="607"/>
        <v>0</v>
      </c>
      <c r="BO150" s="38">
        <v>0</v>
      </c>
      <c r="BP150" s="39">
        <f t="shared" si="608"/>
        <v>0</v>
      </c>
      <c r="BQ150" s="40">
        <v>0</v>
      </c>
      <c r="BR150" s="39">
        <f t="shared" si="609"/>
        <v>0</v>
      </c>
      <c r="BS150" s="38">
        <v>0</v>
      </c>
      <c r="BT150" s="39">
        <f t="shared" si="610"/>
        <v>0</v>
      </c>
      <c r="BU150" s="38">
        <v>0</v>
      </c>
      <c r="BV150" s="39">
        <f t="shared" si="611"/>
        <v>0</v>
      </c>
      <c r="BW150" s="40"/>
      <c r="BX150" s="39">
        <f t="shared" si="612"/>
        <v>0</v>
      </c>
      <c r="BY150" s="38">
        <v>0</v>
      </c>
      <c r="BZ150" s="39">
        <f t="shared" si="613"/>
        <v>0</v>
      </c>
      <c r="CA150" s="38">
        <v>0</v>
      </c>
      <c r="CB150" s="39">
        <f t="shared" si="614"/>
        <v>0</v>
      </c>
      <c r="CC150" s="38"/>
      <c r="CD150" s="39">
        <f t="shared" si="615"/>
        <v>0</v>
      </c>
      <c r="CE150" s="38">
        <v>0</v>
      </c>
      <c r="CF150" s="39">
        <f t="shared" si="616"/>
        <v>0</v>
      </c>
      <c r="CG150" s="38"/>
      <c r="CH150" s="39">
        <f t="shared" si="617"/>
        <v>0</v>
      </c>
      <c r="CI150" s="40"/>
      <c r="CJ150" s="39">
        <f t="shared" si="618"/>
        <v>0</v>
      </c>
      <c r="CK150" s="38">
        <v>0</v>
      </c>
      <c r="CL150" s="39">
        <f t="shared" si="619"/>
        <v>0</v>
      </c>
      <c r="CM150" s="40">
        <v>0</v>
      </c>
      <c r="CN150" s="39">
        <f t="shared" si="620"/>
        <v>0</v>
      </c>
      <c r="CO150" s="38">
        <v>0</v>
      </c>
      <c r="CP150" s="39">
        <f t="shared" si="621"/>
        <v>0</v>
      </c>
      <c r="CQ150" s="39"/>
      <c r="CR150" s="39">
        <f t="shared" si="622"/>
        <v>0</v>
      </c>
      <c r="CS150" s="44">
        <f t="shared" si="623"/>
        <v>0</v>
      </c>
      <c r="CT150" s="44">
        <f t="shared" si="623"/>
        <v>0</v>
      </c>
      <c r="CU150" s="79">
        <f t="shared" si="577"/>
        <v>0</v>
      </c>
    </row>
    <row r="151" spans="1:99" s="1" customFormat="1" ht="30" x14ac:dyDescent="0.25">
      <c r="A151" s="28"/>
      <c r="B151" s="28">
        <v>105</v>
      </c>
      <c r="C151" s="33" t="s">
        <v>261</v>
      </c>
      <c r="D151" s="34">
        <v>11480</v>
      </c>
      <c r="E151" s="35">
        <v>2.2599999999999998</v>
      </c>
      <c r="F151" s="36">
        <v>1</v>
      </c>
      <c r="G151" s="34">
        <v>1.4</v>
      </c>
      <c r="H151" s="34">
        <v>1.68</v>
      </c>
      <c r="I151" s="34">
        <v>2.23</v>
      </c>
      <c r="J151" s="37">
        <v>2.57</v>
      </c>
      <c r="K151" s="38">
        <v>0</v>
      </c>
      <c r="L151" s="39">
        <f t="shared" si="582"/>
        <v>0</v>
      </c>
      <c r="M151" s="38">
        <v>0</v>
      </c>
      <c r="N151" s="39">
        <f t="shared" si="578"/>
        <v>0</v>
      </c>
      <c r="O151" s="38">
        <v>0</v>
      </c>
      <c r="P151" s="39">
        <f t="shared" si="583"/>
        <v>0</v>
      </c>
      <c r="Q151" s="40">
        <v>0</v>
      </c>
      <c r="R151" s="39">
        <f t="shared" si="584"/>
        <v>0</v>
      </c>
      <c r="S151" s="38">
        <v>0</v>
      </c>
      <c r="T151" s="39">
        <f t="shared" si="585"/>
        <v>0</v>
      </c>
      <c r="U151" s="38"/>
      <c r="V151" s="39">
        <f t="shared" si="586"/>
        <v>0</v>
      </c>
      <c r="W151" s="41"/>
      <c r="X151" s="39">
        <f t="shared" si="579"/>
        <v>0</v>
      </c>
      <c r="Y151" s="38">
        <v>0</v>
      </c>
      <c r="Z151" s="39">
        <f t="shared" si="587"/>
        <v>0</v>
      </c>
      <c r="AA151" s="38">
        <v>0</v>
      </c>
      <c r="AB151" s="39">
        <f t="shared" si="588"/>
        <v>0</v>
      </c>
      <c r="AC151" s="38">
        <v>0</v>
      </c>
      <c r="AD151" s="39">
        <f t="shared" si="589"/>
        <v>0</v>
      </c>
      <c r="AE151" s="38">
        <v>0</v>
      </c>
      <c r="AF151" s="39">
        <f t="shared" si="590"/>
        <v>0</v>
      </c>
      <c r="AG151" s="40">
        <v>0</v>
      </c>
      <c r="AH151" s="39">
        <f t="shared" si="591"/>
        <v>0</v>
      </c>
      <c r="AI151" s="41"/>
      <c r="AJ151" s="39">
        <f t="shared" si="592"/>
        <v>0</v>
      </c>
      <c r="AK151" s="38"/>
      <c r="AL151" s="39">
        <f t="shared" si="593"/>
        <v>0</v>
      </c>
      <c r="AM151" s="38">
        <v>0</v>
      </c>
      <c r="AN151" s="39">
        <f t="shared" si="594"/>
        <v>0</v>
      </c>
      <c r="AO151" s="38">
        <v>0</v>
      </c>
      <c r="AP151" s="39">
        <f t="shared" si="595"/>
        <v>0</v>
      </c>
      <c r="AQ151" s="38"/>
      <c r="AR151" s="39">
        <f t="shared" si="596"/>
        <v>0</v>
      </c>
      <c r="AS151" s="38"/>
      <c r="AT151" s="39">
        <f t="shared" si="597"/>
        <v>0</v>
      </c>
      <c r="AU151" s="38"/>
      <c r="AV151" s="39">
        <f t="shared" si="598"/>
        <v>0</v>
      </c>
      <c r="AW151" s="38">
        <v>0</v>
      </c>
      <c r="AX151" s="39">
        <f t="shared" si="599"/>
        <v>0</v>
      </c>
      <c r="AY151" s="38">
        <v>0</v>
      </c>
      <c r="AZ151" s="39">
        <f t="shared" si="600"/>
        <v>0</v>
      </c>
      <c r="BA151" s="38">
        <v>0</v>
      </c>
      <c r="BB151" s="39">
        <f t="shared" si="601"/>
        <v>0</v>
      </c>
      <c r="BC151" s="38">
        <v>0</v>
      </c>
      <c r="BD151" s="39">
        <f t="shared" si="602"/>
        <v>0</v>
      </c>
      <c r="BE151" s="38">
        <v>0</v>
      </c>
      <c r="BF151" s="39">
        <f t="shared" si="603"/>
        <v>0</v>
      </c>
      <c r="BG151" s="38"/>
      <c r="BH151" s="39">
        <f t="shared" si="604"/>
        <v>0</v>
      </c>
      <c r="BI151" s="38">
        <v>0</v>
      </c>
      <c r="BJ151" s="39">
        <f t="shared" si="605"/>
        <v>0</v>
      </c>
      <c r="BK151" s="38">
        <v>0</v>
      </c>
      <c r="BL151" s="39">
        <f t="shared" si="606"/>
        <v>0</v>
      </c>
      <c r="BM151" s="70">
        <v>0</v>
      </c>
      <c r="BN151" s="39">
        <f t="shared" si="607"/>
        <v>0</v>
      </c>
      <c r="BO151" s="38">
        <v>0</v>
      </c>
      <c r="BP151" s="39">
        <f t="shared" si="608"/>
        <v>0</v>
      </c>
      <c r="BQ151" s="40">
        <v>0</v>
      </c>
      <c r="BR151" s="39">
        <f t="shared" si="609"/>
        <v>0</v>
      </c>
      <c r="BS151" s="38">
        <v>0</v>
      </c>
      <c r="BT151" s="39">
        <f t="shared" si="610"/>
        <v>0</v>
      </c>
      <c r="BU151" s="38">
        <v>0</v>
      </c>
      <c r="BV151" s="39">
        <f t="shared" si="611"/>
        <v>0</v>
      </c>
      <c r="BW151" s="40"/>
      <c r="BX151" s="39">
        <f t="shared" si="612"/>
        <v>0</v>
      </c>
      <c r="BY151" s="38">
        <v>0</v>
      </c>
      <c r="BZ151" s="39">
        <f t="shared" si="613"/>
        <v>0</v>
      </c>
      <c r="CA151" s="38">
        <v>0</v>
      </c>
      <c r="CB151" s="39">
        <f t="shared" si="614"/>
        <v>0</v>
      </c>
      <c r="CC151" s="38">
        <v>0</v>
      </c>
      <c r="CD151" s="39">
        <f t="shared" si="615"/>
        <v>0</v>
      </c>
      <c r="CE151" s="38">
        <v>0</v>
      </c>
      <c r="CF151" s="39">
        <f t="shared" si="616"/>
        <v>0</v>
      </c>
      <c r="CG151" s="38"/>
      <c r="CH151" s="39">
        <f t="shared" si="617"/>
        <v>0</v>
      </c>
      <c r="CI151" s="40"/>
      <c r="CJ151" s="39">
        <f t="shared" si="618"/>
        <v>0</v>
      </c>
      <c r="CK151" s="38">
        <v>0</v>
      </c>
      <c r="CL151" s="39">
        <f t="shared" si="619"/>
        <v>0</v>
      </c>
      <c r="CM151" s="40">
        <v>0</v>
      </c>
      <c r="CN151" s="39">
        <f t="shared" si="620"/>
        <v>0</v>
      </c>
      <c r="CO151" s="38">
        <v>0</v>
      </c>
      <c r="CP151" s="39">
        <f t="shared" si="621"/>
        <v>0</v>
      </c>
      <c r="CQ151" s="39"/>
      <c r="CR151" s="39">
        <f t="shared" si="622"/>
        <v>0</v>
      </c>
      <c r="CS151" s="44">
        <f t="shared" si="623"/>
        <v>0</v>
      </c>
      <c r="CT151" s="44">
        <f t="shared" si="623"/>
        <v>0</v>
      </c>
      <c r="CU151" s="79">
        <f t="shared" si="577"/>
        <v>0</v>
      </c>
    </row>
    <row r="152" spans="1:99" s="1" customFormat="1" ht="30" x14ac:dyDescent="0.25">
      <c r="A152" s="28"/>
      <c r="B152" s="28">
        <v>106</v>
      </c>
      <c r="C152" s="33" t="s">
        <v>262</v>
      </c>
      <c r="D152" s="34">
        <v>11480</v>
      </c>
      <c r="E152" s="35">
        <v>3.24</v>
      </c>
      <c r="F152" s="36">
        <v>1</v>
      </c>
      <c r="G152" s="34">
        <v>1.4</v>
      </c>
      <c r="H152" s="34">
        <v>1.68</v>
      </c>
      <c r="I152" s="34">
        <v>2.23</v>
      </c>
      <c r="J152" s="37">
        <v>2.57</v>
      </c>
      <c r="K152" s="75"/>
      <c r="L152" s="39">
        <f t="shared" si="582"/>
        <v>0</v>
      </c>
      <c r="M152" s="75"/>
      <c r="N152" s="39">
        <f t="shared" si="578"/>
        <v>0</v>
      </c>
      <c r="O152" s="75"/>
      <c r="P152" s="39">
        <f t="shared" si="583"/>
        <v>0</v>
      </c>
      <c r="Q152" s="76"/>
      <c r="R152" s="39">
        <f t="shared" si="584"/>
        <v>0</v>
      </c>
      <c r="S152" s="75"/>
      <c r="T152" s="39">
        <f t="shared" si="585"/>
        <v>0</v>
      </c>
      <c r="U152" s="38"/>
      <c r="V152" s="39">
        <f t="shared" si="586"/>
        <v>0</v>
      </c>
      <c r="W152" s="41"/>
      <c r="X152" s="39">
        <f t="shared" si="579"/>
        <v>0</v>
      </c>
      <c r="Y152" s="75"/>
      <c r="Z152" s="39">
        <f t="shared" si="587"/>
        <v>0</v>
      </c>
      <c r="AA152" s="75"/>
      <c r="AB152" s="39">
        <f t="shared" si="588"/>
        <v>0</v>
      </c>
      <c r="AC152" s="75"/>
      <c r="AD152" s="39">
        <f t="shared" si="589"/>
        <v>0</v>
      </c>
      <c r="AE152" s="75"/>
      <c r="AF152" s="39">
        <f t="shared" si="590"/>
        <v>0</v>
      </c>
      <c r="AG152" s="76"/>
      <c r="AH152" s="39">
        <f t="shared" si="591"/>
        <v>0</v>
      </c>
      <c r="AI152" s="41"/>
      <c r="AJ152" s="39">
        <f t="shared" si="592"/>
        <v>0</v>
      </c>
      <c r="AK152" s="75"/>
      <c r="AL152" s="39">
        <f t="shared" si="593"/>
        <v>0</v>
      </c>
      <c r="AM152" s="75"/>
      <c r="AN152" s="39">
        <f t="shared" si="594"/>
        <v>0</v>
      </c>
      <c r="AO152" s="75"/>
      <c r="AP152" s="39">
        <f t="shared" si="595"/>
        <v>0</v>
      </c>
      <c r="AQ152" s="75"/>
      <c r="AR152" s="39">
        <f t="shared" si="596"/>
        <v>0</v>
      </c>
      <c r="AS152" s="38"/>
      <c r="AT152" s="39">
        <f t="shared" si="597"/>
        <v>0</v>
      </c>
      <c r="AU152" s="38"/>
      <c r="AV152" s="39">
        <f t="shared" si="598"/>
        <v>0</v>
      </c>
      <c r="AW152" s="75"/>
      <c r="AX152" s="39">
        <f t="shared" si="599"/>
        <v>0</v>
      </c>
      <c r="AY152" s="75"/>
      <c r="AZ152" s="39">
        <f t="shared" si="600"/>
        <v>0</v>
      </c>
      <c r="BA152" s="75"/>
      <c r="BB152" s="39">
        <f t="shared" si="601"/>
        <v>0</v>
      </c>
      <c r="BC152" s="75"/>
      <c r="BD152" s="39">
        <f t="shared" si="602"/>
        <v>0</v>
      </c>
      <c r="BE152" s="75"/>
      <c r="BF152" s="39">
        <f t="shared" si="603"/>
        <v>0</v>
      </c>
      <c r="BG152" s="38"/>
      <c r="BH152" s="39">
        <f t="shared" si="604"/>
        <v>0</v>
      </c>
      <c r="BI152" s="75"/>
      <c r="BJ152" s="39">
        <f t="shared" si="605"/>
        <v>0</v>
      </c>
      <c r="BK152" s="75"/>
      <c r="BL152" s="39">
        <f t="shared" si="606"/>
        <v>0</v>
      </c>
      <c r="BM152" s="77"/>
      <c r="BN152" s="39">
        <f t="shared" si="607"/>
        <v>0</v>
      </c>
      <c r="BO152" s="75"/>
      <c r="BP152" s="39">
        <f t="shared" si="608"/>
        <v>0</v>
      </c>
      <c r="BQ152" s="76"/>
      <c r="BR152" s="39">
        <f t="shared" si="609"/>
        <v>0</v>
      </c>
      <c r="BS152" s="75"/>
      <c r="BT152" s="39">
        <f t="shared" si="610"/>
        <v>0</v>
      </c>
      <c r="BU152" s="75"/>
      <c r="BV152" s="39">
        <f t="shared" si="611"/>
        <v>0</v>
      </c>
      <c r="BW152" s="76"/>
      <c r="BX152" s="39">
        <f t="shared" si="612"/>
        <v>0</v>
      </c>
      <c r="BY152" s="75"/>
      <c r="BZ152" s="39">
        <f t="shared" si="613"/>
        <v>0</v>
      </c>
      <c r="CA152" s="75"/>
      <c r="CB152" s="39">
        <f t="shared" si="614"/>
        <v>0</v>
      </c>
      <c r="CC152" s="75"/>
      <c r="CD152" s="39">
        <f t="shared" si="615"/>
        <v>0</v>
      </c>
      <c r="CE152" s="75"/>
      <c r="CF152" s="39">
        <f t="shared" si="616"/>
        <v>0</v>
      </c>
      <c r="CG152" s="38"/>
      <c r="CH152" s="39">
        <f t="shared" si="617"/>
        <v>0</v>
      </c>
      <c r="CI152" s="40"/>
      <c r="CJ152" s="39">
        <f t="shared" si="618"/>
        <v>0</v>
      </c>
      <c r="CK152" s="75"/>
      <c r="CL152" s="39">
        <f t="shared" si="619"/>
        <v>0</v>
      </c>
      <c r="CM152" s="76"/>
      <c r="CN152" s="39">
        <f t="shared" si="620"/>
        <v>0</v>
      </c>
      <c r="CO152" s="75"/>
      <c r="CP152" s="39">
        <f t="shared" si="621"/>
        <v>0</v>
      </c>
      <c r="CQ152" s="39"/>
      <c r="CR152" s="39">
        <f t="shared" si="622"/>
        <v>0</v>
      </c>
      <c r="CS152" s="44">
        <f t="shared" si="623"/>
        <v>0</v>
      </c>
      <c r="CT152" s="44">
        <f t="shared" si="623"/>
        <v>0</v>
      </c>
      <c r="CU152" s="79">
        <f t="shared" si="577"/>
        <v>0</v>
      </c>
    </row>
    <row r="153" spans="1:99" s="1" customFormat="1" ht="30" x14ac:dyDescent="0.25">
      <c r="A153" s="28"/>
      <c r="B153" s="28">
        <v>107</v>
      </c>
      <c r="C153" s="33" t="s">
        <v>263</v>
      </c>
      <c r="D153" s="34">
        <v>11480</v>
      </c>
      <c r="E153" s="35">
        <v>1.7</v>
      </c>
      <c r="F153" s="36">
        <v>1</v>
      </c>
      <c r="G153" s="34">
        <v>1.4</v>
      </c>
      <c r="H153" s="34">
        <v>1.68</v>
      </c>
      <c r="I153" s="34">
        <v>2.23</v>
      </c>
      <c r="J153" s="37">
        <v>2.57</v>
      </c>
      <c r="K153" s="75"/>
      <c r="L153" s="39">
        <f t="shared" si="582"/>
        <v>0</v>
      </c>
      <c r="M153" s="75"/>
      <c r="N153" s="39">
        <f t="shared" si="578"/>
        <v>0</v>
      </c>
      <c r="O153" s="75"/>
      <c r="P153" s="39">
        <f t="shared" si="583"/>
        <v>0</v>
      </c>
      <c r="Q153" s="76"/>
      <c r="R153" s="39">
        <f t="shared" si="584"/>
        <v>0</v>
      </c>
      <c r="S153" s="75"/>
      <c r="T153" s="39">
        <f t="shared" si="585"/>
        <v>0</v>
      </c>
      <c r="U153" s="38"/>
      <c r="V153" s="39">
        <f t="shared" si="586"/>
        <v>0</v>
      </c>
      <c r="W153" s="41"/>
      <c r="X153" s="39">
        <f t="shared" si="579"/>
        <v>0</v>
      </c>
      <c r="Y153" s="75"/>
      <c r="Z153" s="39">
        <f t="shared" si="587"/>
        <v>0</v>
      </c>
      <c r="AA153" s="75"/>
      <c r="AB153" s="39">
        <f t="shared" si="588"/>
        <v>0</v>
      </c>
      <c r="AC153" s="75"/>
      <c r="AD153" s="39">
        <f t="shared" si="589"/>
        <v>0</v>
      </c>
      <c r="AE153" s="75"/>
      <c r="AF153" s="39">
        <f t="shared" si="590"/>
        <v>0</v>
      </c>
      <c r="AG153" s="76"/>
      <c r="AH153" s="39">
        <f t="shared" si="591"/>
        <v>0</v>
      </c>
      <c r="AI153" s="41"/>
      <c r="AJ153" s="39">
        <f t="shared" si="592"/>
        <v>0</v>
      </c>
      <c r="AK153" s="75"/>
      <c r="AL153" s="39">
        <f t="shared" si="593"/>
        <v>0</v>
      </c>
      <c r="AM153" s="75"/>
      <c r="AN153" s="39">
        <f t="shared" si="594"/>
        <v>0</v>
      </c>
      <c r="AO153" s="75"/>
      <c r="AP153" s="39">
        <f t="shared" si="595"/>
        <v>0</v>
      </c>
      <c r="AQ153" s="75"/>
      <c r="AR153" s="39">
        <f t="shared" si="596"/>
        <v>0</v>
      </c>
      <c r="AS153" s="38"/>
      <c r="AT153" s="39">
        <f t="shared" si="597"/>
        <v>0</v>
      </c>
      <c r="AU153" s="38"/>
      <c r="AV153" s="39">
        <f t="shared" si="598"/>
        <v>0</v>
      </c>
      <c r="AW153" s="75"/>
      <c r="AX153" s="39">
        <f t="shared" si="599"/>
        <v>0</v>
      </c>
      <c r="AY153" s="75"/>
      <c r="AZ153" s="39">
        <f t="shared" si="600"/>
        <v>0</v>
      </c>
      <c r="BA153" s="75"/>
      <c r="BB153" s="39">
        <f t="shared" si="601"/>
        <v>0</v>
      </c>
      <c r="BC153" s="75"/>
      <c r="BD153" s="39">
        <f t="shared" si="602"/>
        <v>0</v>
      </c>
      <c r="BE153" s="75"/>
      <c r="BF153" s="39">
        <f t="shared" si="603"/>
        <v>0</v>
      </c>
      <c r="BG153" s="38"/>
      <c r="BH153" s="39">
        <f t="shared" si="604"/>
        <v>0</v>
      </c>
      <c r="BI153" s="75"/>
      <c r="BJ153" s="39">
        <f t="shared" si="605"/>
        <v>0</v>
      </c>
      <c r="BK153" s="75"/>
      <c r="BL153" s="39">
        <f t="shared" si="606"/>
        <v>0</v>
      </c>
      <c r="BM153" s="77"/>
      <c r="BN153" s="39">
        <f t="shared" si="607"/>
        <v>0</v>
      </c>
      <c r="BO153" s="75"/>
      <c r="BP153" s="39">
        <f t="shared" si="608"/>
        <v>0</v>
      </c>
      <c r="BQ153" s="76"/>
      <c r="BR153" s="39">
        <f t="shared" si="609"/>
        <v>0</v>
      </c>
      <c r="BS153" s="75"/>
      <c r="BT153" s="39">
        <f t="shared" si="610"/>
        <v>0</v>
      </c>
      <c r="BU153" s="75"/>
      <c r="BV153" s="39">
        <f t="shared" si="611"/>
        <v>0</v>
      </c>
      <c r="BW153" s="76"/>
      <c r="BX153" s="39">
        <f t="shared" si="612"/>
        <v>0</v>
      </c>
      <c r="BY153" s="75"/>
      <c r="BZ153" s="39">
        <f t="shared" si="613"/>
        <v>0</v>
      </c>
      <c r="CA153" s="75"/>
      <c r="CB153" s="39">
        <f t="shared" si="614"/>
        <v>0</v>
      </c>
      <c r="CC153" s="75"/>
      <c r="CD153" s="39">
        <f t="shared" si="615"/>
        <v>0</v>
      </c>
      <c r="CE153" s="75"/>
      <c r="CF153" s="39">
        <f t="shared" si="616"/>
        <v>0</v>
      </c>
      <c r="CG153" s="38"/>
      <c r="CH153" s="39">
        <f t="shared" si="617"/>
        <v>0</v>
      </c>
      <c r="CI153" s="40"/>
      <c r="CJ153" s="39">
        <f t="shared" si="618"/>
        <v>0</v>
      </c>
      <c r="CK153" s="75"/>
      <c r="CL153" s="39">
        <f t="shared" si="619"/>
        <v>0</v>
      </c>
      <c r="CM153" s="76"/>
      <c r="CN153" s="39">
        <f t="shared" si="620"/>
        <v>0</v>
      </c>
      <c r="CO153" s="75"/>
      <c r="CP153" s="39">
        <f t="shared" si="621"/>
        <v>0</v>
      </c>
      <c r="CQ153" s="39"/>
      <c r="CR153" s="39">
        <f t="shared" si="622"/>
        <v>0</v>
      </c>
      <c r="CS153" s="44">
        <f t="shared" si="623"/>
        <v>0</v>
      </c>
      <c r="CT153" s="44">
        <f t="shared" si="623"/>
        <v>0</v>
      </c>
      <c r="CU153" s="79">
        <f t="shared" si="577"/>
        <v>0</v>
      </c>
    </row>
    <row r="154" spans="1:99" s="1" customFormat="1" ht="30" x14ac:dyDescent="0.25">
      <c r="A154" s="28"/>
      <c r="B154" s="28">
        <v>108</v>
      </c>
      <c r="C154" s="58" t="s">
        <v>264</v>
      </c>
      <c r="D154" s="34">
        <v>11480</v>
      </c>
      <c r="E154" s="35">
        <v>2.06</v>
      </c>
      <c r="F154" s="36">
        <v>1</v>
      </c>
      <c r="G154" s="34">
        <v>1.4</v>
      </c>
      <c r="H154" s="34">
        <v>1.68</v>
      </c>
      <c r="I154" s="34">
        <v>2.23</v>
      </c>
      <c r="J154" s="37">
        <v>2.57</v>
      </c>
      <c r="K154" s="38">
        <v>0</v>
      </c>
      <c r="L154" s="39">
        <f t="shared" si="582"/>
        <v>0</v>
      </c>
      <c r="M154" s="38">
        <v>0</v>
      </c>
      <c r="N154" s="39">
        <f t="shared" si="578"/>
        <v>0</v>
      </c>
      <c r="O154" s="38">
        <v>0</v>
      </c>
      <c r="P154" s="39">
        <f t="shared" si="583"/>
        <v>0</v>
      </c>
      <c r="Q154" s="40">
        <v>0</v>
      </c>
      <c r="R154" s="39">
        <f t="shared" si="584"/>
        <v>0</v>
      </c>
      <c r="S154" s="38">
        <v>0</v>
      </c>
      <c r="T154" s="39">
        <f t="shared" si="585"/>
        <v>0</v>
      </c>
      <c r="U154" s="38"/>
      <c r="V154" s="39">
        <f t="shared" si="586"/>
        <v>0</v>
      </c>
      <c r="W154" s="41"/>
      <c r="X154" s="39">
        <f t="shared" si="579"/>
        <v>0</v>
      </c>
      <c r="Y154" s="38">
        <v>0</v>
      </c>
      <c r="Z154" s="39">
        <f t="shared" si="587"/>
        <v>0</v>
      </c>
      <c r="AA154" s="38">
        <v>0</v>
      </c>
      <c r="AB154" s="39">
        <f t="shared" si="588"/>
        <v>0</v>
      </c>
      <c r="AC154" s="38">
        <v>0</v>
      </c>
      <c r="AD154" s="39">
        <f t="shared" si="589"/>
        <v>0</v>
      </c>
      <c r="AE154" s="38">
        <v>0</v>
      </c>
      <c r="AF154" s="39">
        <f t="shared" si="590"/>
        <v>0</v>
      </c>
      <c r="AG154" s="40">
        <v>0</v>
      </c>
      <c r="AH154" s="39">
        <f t="shared" si="591"/>
        <v>0</v>
      </c>
      <c r="AI154" s="41"/>
      <c r="AJ154" s="39">
        <f t="shared" si="592"/>
        <v>0</v>
      </c>
      <c r="AK154" s="38"/>
      <c r="AL154" s="39">
        <f t="shared" si="593"/>
        <v>0</v>
      </c>
      <c r="AM154" s="38">
        <v>0</v>
      </c>
      <c r="AN154" s="39">
        <f t="shared" si="594"/>
        <v>0</v>
      </c>
      <c r="AO154" s="38">
        <v>0</v>
      </c>
      <c r="AP154" s="39">
        <f t="shared" si="595"/>
        <v>0</v>
      </c>
      <c r="AQ154" s="38"/>
      <c r="AR154" s="39">
        <f t="shared" si="596"/>
        <v>0</v>
      </c>
      <c r="AS154" s="38"/>
      <c r="AT154" s="39">
        <f t="shared" si="597"/>
        <v>0</v>
      </c>
      <c r="AU154" s="38"/>
      <c r="AV154" s="39">
        <f t="shared" si="598"/>
        <v>0</v>
      </c>
      <c r="AW154" s="38">
        <v>0</v>
      </c>
      <c r="AX154" s="39">
        <f t="shared" si="599"/>
        <v>0</v>
      </c>
      <c r="AY154" s="38">
        <v>0</v>
      </c>
      <c r="AZ154" s="39">
        <f t="shared" si="600"/>
        <v>0</v>
      </c>
      <c r="BA154" s="38">
        <v>0</v>
      </c>
      <c r="BB154" s="39">
        <f t="shared" si="601"/>
        <v>0</v>
      </c>
      <c r="BC154" s="38">
        <v>0</v>
      </c>
      <c r="BD154" s="39">
        <f t="shared" si="602"/>
        <v>0</v>
      </c>
      <c r="BE154" s="38">
        <v>0</v>
      </c>
      <c r="BF154" s="39">
        <f t="shared" si="603"/>
        <v>0</v>
      </c>
      <c r="BG154" s="38"/>
      <c r="BH154" s="39">
        <f t="shared" si="604"/>
        <v>0</v>
      </c>
      <c r="BI154" s="38">
        <v>0</v>
      </c>
      <c r="BJ154" s="39">
        <f t="shared" si="605"/>
        <v>0</v>
      </c>
      <c r="BK154" s="38">
        <v>0</v>
      </c>
      <c r="BL154" s="39">
        <f t="shared" si="606"/>
        <v>0</v>
      </c>
      <c r="BM154" s="70">
        <v>0</v>
      </c>
      <c r="BN154" s="39">
        <f t="shared" si="607"/>
        <v>0</v>
      </c>
      <c r="BO154" s="38">
        <v>0</v>
      </c>
      <c r="BP154" s="39">
        <f t="shared" si="608"/>
        <v>0</v>
      </c>
      <c r="BQ154" s="40">
        <v>0</v>
      </c>
      <c r="BR154" s="39">
        <f t="shared" si="609"/>
        <v>0</v>
      </c>
      <c r="BS154" s="38">
        <v>0</v>
      </c>
      <c r="BT154" s="39">
        <f t="shared" si="610"/>
        <v>0</v>
      </c>
      <c r="BU154" s="38">
        <v>0</v>
      </c>
      <c r="BV154" s="39">
        <f t="shared" si="611"/>
        <v>0</v>
      </c>
      <c r="BW154" s="40"/>
      <c r="BX154" s="39">
        <f t="shared" si="612"/>
        <v>0</v>
      </c>
      <c r="BY154" s="38">
        <v>0</v>
      </c>
      <c r="BZ154" s="39">
        <f t="shared" si="613"/>
        <v>0</v>
      </c>
      <c r="CA154" s="38">
        <v>0</v>
      </c>
      <c r="CB154" s="39">
        <f t="shared" si="614"/>
        <v>0</v>
      </c>
      <c r="CC154" s="38">
        <v>0</v>
      </c>
      <c r="CD154" s="39">
        <f t="shared" si="615"/>
        <v>0</v>
      </c>
      <c r="CE154" s="38">
        <v>0</v>
      </c>
      <c r="CF154" s="39">
        <f t="shared" si="616"/>
        <v>0</v>
      </c>
      <c r="CG154" s="38"/>
      <c r="CH154" s="39">
        <f t="shared" si="617"/>
        <v>0</v>
      </c>
      <c r="CI154" s="40"/>
      <c r="CJ154" s="39">
        <f t="shared" si="618"/>
        <v>0</v>
      </c>
      <c r="CK154" s="38">
        <v>0</v>
      </c>
      <c r="CL154" s="39">
        <f t="shared" si="619"/>
        <v>0</v>
      </c>
      <c r="CM154" s="40">
        <v>0</v>
      </c>
      <c r="CN154" s="39">
        <f t="shared" si="620"/>
        <v>0</v>
      </c>
      <c r="CO154" s="38">
        <v>0</v>
      </c>
      <c r="CP154" s="39">
        <f t="shared" si="621"/>
        <v>0</v>
      </c>
      <c r="CQ154" s="39"/>
      <c r="CR154" s="39">
        <f t="shared" si="622"/>
        <v>0</v>
      </c>
      <c r="CS154" s="44">
        <f t="shared" si="623"/>
        <v>0</v>
      </c>
      <c r="CT154" s="44">
        <f t="shared" si="623"/>
        <v>0</v>
      </c>
      <c r="CU154" s="79">
        <f t="shared" si="577"/>
        <v>0</v>
      </c>
    </row>
    <row r="155" spans="1:99" s="1" customFormat="1" ht="30" x14ac:dyDescent="0.25">
      <c r="A155" s="28"/>
      <c r="B155" s="28">
        <v>109</v>
      </c>
      <c r="C155" s="58" t="s">
        <v>265</v>
      </c>
      <c r="D155" s="34">
        <v>11480</v>
      </c>
      <c r="E155" s="35">
        <v>2.17</v>
      </c>
      <c r="F155" s="36">
        <v>1</v>
      </c>
      <c r="G155" s="34">
        <v>1.4</v>
      </c>
      <c r="H155" s="34">
        <v>1.68</v>
      </c>
      <c r="I155" s="34">
        <v>2.23</v>
      </c>
      <c r="J155" s="37">
        <v>2.57</v>
      </c>
      <c r="K155" s="38">
        <v>0</v>
      </c>
      <c r="L155" s="39">
        <f t="shared" si="582"/>
        <v>0</v>
      </c>
      <c r="M155" s="38">
        <v>0</v>
      </c>
      <c r="N155" s="39">
        <f t="shared" si="578"/>
        <v>0</v>
      </c>
      <c r="O155" s="38">
        <v>0</v>
      </c>
      <c r="P155" s="39">
        <f t="shared" si="583"/>
        <v>0</v>
      </c>
      <c r="Q155" s="40">
        <v>0</v>
      </c>
      <c r="R155" s="39">
        <f t="shared" si="584"/>
        <v>0</v>
      </c>
      <c r="S155" s="38">
        <v>0</v>
      </c>
      <c r="T155" s="39">
        <f t="shared" si="585"/>
        <v>0</v>
      </c>
      <c r="U155" s="38"/>
      <c r="V155" s="39">
        <f t="shared" si="586"/>
        <v>0</v>
      </c>
      <c r="W155" s="41"/>
      <c r="X155" s="39">
        <f t="shared" si="579"/>
        <v>0</v>
      </c>
      <c r="Y155" s="38">
        <v>0</v>
      </c>
      <c r="Z155" s="39">
        <f t="shared" si="587"/>
        <v>0</v>
      </c>
      <c r="AA155" s="38">
        <v>0</v>
      </c>
      <c r="AB155" s="39">
        <f t="shared" si="588"/>
        <v>0</v>
      </c>
      <c r="AC155" s="38">
        <v>0</v>
      </c>
      <c r="AD155" s="39">
        <f t="shared" si="589"/>
        <v>0</v>
      </c>
      <c r="AE155" s="38">
        <v>0</v>
      </c>
      <c r="AF155" s="39">
        <f t="shared" si="590"/>
        <v>0</v>
      </c>
      <c r="AG155" s="40">
        <v>0</v>
      </c>
      <c r="AH155" s="39">
        <f t="shared" si="591"/>
        <v>0</v>
      </c>
      <c r="AI155" s="41"/>
      <c r="AJ155" s="39">
        <f t="shared" si="592"/>
        <v>0</v>
      </c>
      <c r="AK155" s="38"/>
      <c r="AL155" s="39">
        <f t="shared" si="593"/>
        <v>0</v>
      </c>
      <c r="AM155" s="38">
        <v>0</v>
      </c>
      <c r="AN155" s="39">
        <f t="shared" si="594"/>
        <v>0</v>
      </c>
      <c r="AO155" s="38">
        <v>0</v>
      </c>
      <c r="AP155" s="39">
        <f t="shared" si="595"/>
        <v>0</v>
      </c>
      <c r="AQ155" s="38"/>
      <c r="AR155" s="39">
        <f t="shared" si="596"/>
        <v>0</v>
      </c>
      <c r="AS155" s="38"/>
      <c r="AT155" s="39">
        <f t="shared" si="597"/>
        <v>0</v>
      </c>
      <c r="AU155" s="38"/>
      <c r="AV155" s="39">
        <f t="shared" si="598"/>
        <v>0</v>
      </c>
      <c r="AW155" s="38">
        <v>0</v>
      </c>
      <c r="AX155" s="39">
        <f t="shared" si="599"/>
        <v>0</v>
      </c>
      <c r="AY155" s="38">
        <v>0</v>
      </c>
      <c r="AZ155" s="39">
        <f t="shared" si="600"/>
        <v>0</v>
      </c>
      <c r="BA155" s="38">
        <v>0</v>
      </c>
      <c r="BB155" s="39">
        <f t="shared" si="601"/>
        <v>0</v>
      </c>
      <c r="BC155" s="38">
        <v>0</v>
      </c>
      <c r="BD155" s="39">
        <f t="shared" si="602"/>
        <v>0</v>
      </c>
      <c r="BE155" s="38">
        <v>0</v>
      </c>
      <c r="BF155" s="39">
        <f t="shared" si="603"/>
        <v>0</v>
      </c>
      <c r="BG155" s="38"/>
      <c r="BH155" s="39">
        <f t="shared" si="604"/>
        <v>0</v>
      </c>
      <c r="BI155" s="38">
        <v>0</v>
      </c>
      <c r="BJ155" s="39">
        <f t="shared" si="605"/>
        <v>0</v>
      </c>
      <c r="BK155" s="38">
        <v>0</v>
      </c>
      <c r="BL155" s="39">
        <f t="shared" si="606"/>
        <v>0</v>
      </c>
      <c r="BM155" s="70">
        <v>0</v>
      </c>
      <c r="BN155" s="39">
        <f t="shared" si="607"/>
        <v>0</v>
      </c>
      <c r="BO155" s="38">
        <v>0</v>
      </c>
      <c r="BP155" s="39">
        <f t="shared" si="608"/>
        <v>0</v>
      </c>
      <c r="BQ155" s="40">
        <v>0</v>
      </c>
      <c r="BR155" s="39">
        <f t="shared" si="609"/>
        <v>0</v>
      </c>
      <c r="BS155" s="38">
        <v>0</v>
      </c>
      <c r="BT155" s="39">
        <f t="shared" si="610"/>
        <v>0</v>
      </c>
      <c r="BU155" s="38">
        <v>0</v>
      </c>
      <c r="BV155" s="39">
        <f t="shared" si="611"/>
        <v>0</v>
      </c>
      <c r="BW155" s="40">
        <v>3</v>
      </c>
      <c r="BX155" s="39">
        <f t="shared" si="612"/>
        <v>125554.46400000001</v>
      </c>
      <c r="BY155" s="38">
        <v>0</v>
      </c>
      <c r="BZ155" s="39">
        <f t="shared" si="613"/>
        <v>0</v>
      </c>
      <c r="CA155" s="38">
        <v>0</v>
      </c>
      <c r="CB155" s="39">
        <f t="shared" si="614"/>
        <v>0</v>
      </c>
      <c r="CC155" s="38">
        <v>0</v>
      </c>
      <c r="CD155" s="39">
        <f t="shared" si="615"/>
        <v>0</v>
      </c>
      <c r="CE155" s="38">
        <v>0</v>
      </c>
      <c r="CF155" s="39">
        <f t="shared" si="616"/>
        <v>0</v>
      </c>
      <c r="CG155" s="38"/>
      <c r="CH155" s="39">
        <f t="shared" si="617"/>
        <v>0</v>
      </c>
      <c r="CI155" s="40"/>
      <c r="CJ155" s="39">
        <f t="shared" si="618"/>
        <v>0</v>
      </c>
      <c r="CK155" s="38">
        <v>0</v>
      </c>
      <c r="CL155" s="39">
        <f t="shared" si="619"/>
        <v>0</v>
      </c>
      <c r="CM155" s="40">
        <v>0</v>
      </c>
      <c r="CN155" s="39">
        <f t="shared" si="620"/>
        <v>0</v>
      </c>
      <c r="CO155" s="38">
        <v>0</v>
      </c>
      <c r="CP155" s="39">
        <f t="shared" si="621"/>
        <v>0</v>
      </c>
      <c r="CQ155" s="39"/>
      <c r="CR155" s="39">
        <f t="shared" si="622"/>
        <v>0</v>
      </c>
      <c r="CS155" s="44">
        <f t="shared" si="623"/>
        <v>3</v>
      </c>
      <c r="CT155" s="44">
        <f t="shared" si="623"/>
        <v>125554.46400000001</v>
      </c>
      <c r="CU155" s="79">
        <f t="shared" si="577"/>
        <v>3</v>
      </c>
    </row>
    <row r="156" spans="1:99" s="1" customFormat="1" x14ac:dyDescent="0.25">
      <c r="A156" s="127">
        <v>33</v>
      </c>
      <c r="B156" s="127"/>
      <c r="C156" s="128" t="s">
        <v>266</v>
      </c>
      <c r="D156" s="136">
        <v>11480</v>
      </c>
      <c r="E156" s="140">
        <v>1.1000000000000001</v>
      </c>
      <c r="F156" s="130">
        <v>1</v>
      </c>
      <c r="G156" s="136">
        <v>1.4</v>
      </c>
      <c r="H156" s="34">
        <v>1.68</v>
      </c>
      <c r="I156" s="34">
        <v>2.23</v>
      </c>
      <c r="J156" s="37">
        <v>2.57</v>
      </c>
      <c r="K156" s="90">
        <f>K157</f>
        <v>0</v>
      </c>
      <c r="L156" s="90">
        <f>L157</f>
        <v>0</v>
      </c>
      <c r="M156" s="90">
        <f>M157</f>
        <v>0</v>
      </c>
      <c r="N156" s="90">
        <f t="shared" ref="N156:CH156" si="624">N157</f>
        <v>0</v>
      </c>
      <c r="O156" s="90">
        <f t="shared" si="624"/>
        <v>0</v>
      </c>
      <c r="P156" s="90">
        <f t="shared" si="624"/>
        <v>0</v>
      </c>
      <c r="Q156" s="91">
        <f t="shared" si="624"/>
        <v>0</v>
      </c>
      <c r="R156" s="90">
        <f t="shared" si="624"/>
        <v>0</v>
      </c>
      <c r="S156" s="90">
        <f t="shared" si="624"/>
        <v>0</v>
      </c>
      <c r="T156" s="90">
        <f t="shared" si="624"/>
        <v>0</v>
      </c>
      <c r="U156" s="90">
        <f t="shared" si="624"/>
        <v>0</v>
      </c>
      <c r="V156" s="90">
        <f t="shared" si="624"/>
        <v>0</v>
      </c>
      <c r="W156" s="90">
        <f t="shared" si="624"/>
        <v>0</v>
      </c>
      <c r="X156" s="90">
        <f t="shared" si="624"/>
        <v>0</v>
      </c>
      <c r="Y156" s="90">
        <f t="shared" si="624"/>
        <v>0</v>
      </c>
      <c r="Z156" s="90">
        <f t="shared" si="624"/>
        <v>0</v>
      </c>
      <c r="AA156" s="90">
        <f t="shared" si="624"/>
        <v>0</v>
      </c>
      <c r="AB156" s="90">
        <f t="shared" si="624"/>
        <v>0</v>
      </c>
      <c r="AC156" s="141">
        <f>AC157</f>
        <v>0</v>
      </c>
      <c r="AD156" s="141">
        <f>AD157</f>
        <v>0</v>
      </c>
      <c r="AE156" s="90">
        <f t="shared" si="624"/>
        <v>0</v>
      </c>
      <c r="AF156" s="90">
        <f t="shared" si="624"/>
        <v>0</v>
      </c>
      <c r="AG156" s="91">
        <f t="shared" si="624"/>
        <v>3</v>
      </c>
      <c r="AH156" s="90">
        <f t="shared" si="624"/>
        <v>63645.119999999995</v>
      </c>
      <c r="AI156" s="90">
        <f t="shared" si="624"/>
        <v>0</v>
      </c>
      <c r="AJ156" s="90">
        <f t="shared" si="624"/>
        <v>0</v>
      </c>
      <c r="AK156" s="90">
        <f>AK157</f>
        <v>0</v>
      </c>
      <c r="AL156" s="90">
        <f>AL157</f>
        <v>0</v>
      </c>
      <c r="AM156" s="141">
        <f t="shared" si="624"/>
        <v>0</v>
      </c>
      <c r="AN156" s="141">
        <f t="shared" si="624"/>
        <v>0</v>
      </c>
      <c r="AO156" s="90">
        <f t="shared" si="624"/>
        <v>0</v>
      </c>
      <c r="AP156" s="90">
        <f t="shared" si="624"/>
        <v>0</v>
      </c>
      <c r="AQ156" s="90">
        <f t="shared" si="624"/>
        <v>0</v>
      </c>
      <c r="AR156" s="90">
        <f t="shared" si="624"/>
        <v>0</v>
      </c>
      <c r="AS156" s="90">
        <f t="shared" si="624"/>
        <v>0</v>
      </c>
      <c r="AT156" s="90">
        <f t="shared" si="624"/>
        <v>0</v>
      </c>
      <c r="AU156" s="90">
        <f t="shared" si="624"/>
        <v>0</v>
      </c>
      <c r="AV156" s="90">
        <f t="shared" si="624"/>
        <v>0</v>
      </c>
      <c r="AW156" s="90">
        <f t="shared" si="624"/>
        <v>0</v>
      </c>
      <c r="AX156" s="90">
        <f t="shared" si="624"/>
        <v>0</v>
      </c>
      <c r="AY156" s="90">
        <f t="shared" si="624"/>
        <v>0</v>
      </c>
      <c r="AZ156" s="90">
        <f t="shared" si="624"/>
        <v>0</v>
      </c>
      <c r="BA156" s="90">
        <f t="shared" si="624"/>
        <v>0</v>
      </c>
      <c r="BB156" s="90">
        <f t="shared" si="624"/>
        <v>0</v>
      </c>
      <c r="BC156" s="90">
        <f t="shared" si="624"/>
        <v>0</v>
      </c>
      <c r="BD156" s="90">
        <f t="shared" si="624"/>
        <v>0</v>
      </c>
      <c r="BE156" s="90">
        <f t="shared" si="624"/>
        <v>0</v>
      </c>
      <c r="BF156" s="90">
        <f t="shared" si="624"/>
        <v>0</v>
      </c>
      <c r="BG156" s="90">
        <f t="shared" si="624"/>
        <v>1</v>
      </c>
      <c r="BH156" s="90">
        <f t="shared" si="624"/>
        <v>17679.2</v>
      </c>
      <c r="BI156" s="90">
        <f t="shared" si="624"/>
        <v>0</v>
      </c>
      <c r="BJ156" s="90">
        <f t="shared" si="624"/>
        <v>0</v>
      </c>
      <c r="BK156" s="90">
        <f>BK157</f>
        <v>0</v>
      </c>
      <c r="BL156" s="90">
        <f>BL157</f>
        <v>0</v>
      </c>
      <c r="BM156" s="90">
        <f>BM157</f>
        <v>0</v>
      </c>
      <c r="BN156" s="90">
        <f>BN157</f>
        <v>0</v>
      </c>
      <c r="BO156" s="90">
        <f t="shared" si="624"/>
        <v>0</v>
      </c>
      <c r="BP156" s="90">
        <f t="shared" si="624"/>
        <v>0</v>
      </c>
      <c r="BQ156" s="91">
        <f t="shared" si="624"/>
        <v>0</v>
      </c>
      <c r="BR156" s="90">
        <f t="shared" si="624"/>
        <v>0</v>
      </c>
      <c r="BS156" s="90">
        <f t="shared" si="624"/>
        <v>0</v>
      </c>
      <c r="BT156" s="90">
        <f t="shared" si="624"/>
        <v>0</v>
      </c>
      <c r="BU156" s="90">
        <f t="shared" si="624"/>
        <v>0</v>
      </c>
      <c r="BV156" s="90">
        <f t="shared" si="624"/>
        <v>0</v>
      </c>
      <c r="BW156" s="91">
        <f t="shared" si="624"/>
        <v>0</v>
      </c>
      <c r="BX156" s="90">
        <f t="shared" si="624"/>
        <v>0</v>
      </c>
      <c r="BY156" s="90">
        <f t="shared" si="624"/>
        <v>1</v>
      </c>
      <c r="BZ156" s="90">
        <f t="shared" si="624"/>
        <v>21215.040000000001</v>
      </c>
      <c r="CA156" s="90">
        <f t="shared" si="624"/>
        <v>0</v>
      </c>
      <c r="CB156" s="90">
        <f t="shared" si="624"/>
        <v>0</v>
      </c>
      <c r="CC156" s="90">
        <f t="shared" si="624"/>
        <v>0</v>
      </c>
      <c r="CD156" s="90">
        <f t="shared" si="624"/>
        <v>0</v>
      </c>
      <c r="CE156" s="90">
        <f t="shared" si="624"/>
        <v>0</v>
      </c>
      <c r="CF156" s="90">
        <f t="shared" si="624"/>
        <v>0</v>
      </c>
      <c r="CG156" s="90">
        <f t="shared" si="624"/>
        <v>0</v>
      </c>
      <c r="CH156" s="90">
        <f t="shared" si="624"/>
        <v>0</v>
      </c>
      <c r="CI156" s="91">
        <f t="shared" ref="CI156:CT156" si="625">CI157</f>
        <v>0</v>
      </c>
      <c r="CJ156" s="90">
        <f t="shared" si="625"/>
        <v>0</v>
      </c>
      <c r="CK156" s="90">
        <f t="shared" si="625"/>
        <v>0</v>
      </c>
      <c r="CL156" s="90">
        <f t="shared" si="625"/>
        <v>0</v>
      </c>
      <c r="CM156" s="91">
        <v>0</v>
      </c>
      <c r="CN156" s="90">
        <f t="shared" si="625"/>
        <v>0</v>
      </c>
      <c r="CO156" s="90">
        <f t="shared" si="625"/>
        <v>0</v>
      </c>
      <c r="CP156" s="90">
        <f t="shared" si="625"/>
        <v>0</v>
      </c>
      <c r="CQ156" s="90">
        <f t="shared" si="625"/>
        <v>0</v>
      </c>
      <c r="CR156" s="90">
        <f t="shared" si="625"/>
        <v>0</v>
      </c>
      <c r="CS156" s="90">
        <f t="shared" si="625"/>
        <v>5</v>
      </c>
      <c r="CT156" s="90">
        <f t="shared" si="625"/>
        <v>102539.36</v>
      </c>
      <c r="CU156" s="79"/>
    </row>
    <row r="157" spans="1:99" s="1" customFormat="1" x14ac:dyDescent="0.25">
      <c r="A157" s="28"/>
      <c r="B157" s="28">
        <v>110</v>
      </c>
      <c r="C157" s="58" t="s">
        <v>267</v>
      </c>
      <c r="D157" s="34">
        <v>11480</v>
      </c>
      <c r="E157" s="35">
        <v>1.1000000000000001</v>
      </c>
      <c r="F157" s="36">
        <v>1</v>
      </c>
      <c r="G157" s="34">
        <v>1.4</v>
      </c>
      <c r="H157" s="34">
        <v>1.68</v>
      </c>
      <c r="I157" s="34">
        <v>2.23</v>
      </c>
      <c r="J157" s="37">
        <v>2.57</v>
      </c>
      <c r="K157" s="38">
        <v>0</v>
      </c>
      <c r="L157" s="39">
        <f>SUM(K157*$D157*$E157*$F157*$G157*$L$8)</f>
        <v>0</v>
      </c>
      <c r="M157" s="38">
        <v>0</v>
      </c>
      <c r="N157" s="39">
        <f t="shared" si="578"/>
        <v>0</v>
      </c>
      <c r="O157" s="38">
        <v>0</v>
      </c>
      <c r="P157" s="39">
        <f>SUM(O157*$D157*$E157*$F157*$G157*$P$8)</f>
        <v>0</v>
      </c>
      <c r="Q157" s="40">
        <v>0</v>
      </c>
      <c r="R157" s="39">
        <f>SUM(Q157*$D157*$E157*$F157*$G157*$R$8)</f>
        <v>0</v>
      </c>
      <c r="S157" s="38">
        <v>0</v>
      </c>
      <c r="T157" s="39">
        <f>SUM(S157*$D157*$E157*$F157*$G157*$T$8)</f>
        <v>0</v>
      </c>
      <c r="U157" s="38"/>
      <c r="V157" s="39">
        <f>SUM(U157*$D157*$E157*$F157*$G157*$V$8)</f>
        <v>0</v>
      </c>
      <c r="W157" s="41"/>
      <c r="X157" s="39">
        <f t="shared" si="579"/>
        <v>0</v>
      </c>
      <c r="Y157" s="38">
        <v>0</v>
      </c>
      <c r="Z157" s="39">
        <f>SUM(Y157*$D157*$E157*$F157*$G157*$Z$8)</f>
        <v>0</v>
      </c>
      <c r="AA157" s="38">
        <v>0</v>
      </c>
      <c r="AB157" s="39">
        <f>SUM(AA157*$D157*$E157*$F157*$G157*$AB$8)</f>
        <v>0</v>
      </c>
      <c r="AC157" s="38"/>
      <c r="AD157" s="39">
        <f>SUM(AC157*$D157*$E157*$F157*$G157*$AD$8)</f>
        <v>0</v>
      </c>
      <c r="AE157" s="38">
        <v>0</v>
      </c>
      <c r="AF157" s="39">
        <f>AE157*$D157*$E157*$F157*$H157*$AF$8</f>
        <v>0</v>
      </c>
      <c r="AG157" s="42">
        <v>3</v>
      </c>
      <c r="AH157" s="39">
        <f>AG157*$D157*$E157*$F157*$H157*$AH$8</f>
        <v>63645.119999999995</v>
      </c>
      <c r="AI157" s="41"/>
      <c r="AJ157" s="39">
        <f>SUM(AI157*$D157*$E157*$F157*$G157*$AJ$8)</f>
        <v>0</v>
      </c>
      <c r="AK157" s="38"/>
      <c r="AL157" s="39">
        <f>SUM(AK157*$D157*$E157*$F157*$G157*$AL$8)</f>
        <v>0</v>
      </c>
      <c r="AM157" s="38">
        <v>0</v>
      </c>
      <c r="AN157" s="39">
        <f>SUM(AM157*$D157*$E157*$F157*$G157*$AN$8)</f>
        <v>0</v>
      </c>
      <c r="AO157" s="38">
        <v>0</v>
      </c>
      <c r="AP157" s="39">
        <f>SUM(AO157*$D157*$E157*$F157*$G157*$AP$8)</f>
        <v>0</v>
      </c>
      <c r="AQ157" s="38"/>
      <c r="AR157" s="39">
        <f>SUM(AQ157*$D157*$E157*$F157*$G157*$AR$8)</f>
        <v>0</v>
      </c>
      <c r="AS157" s="38"/>
      <c r="AT157" s="39">
        <f>SUM(AS157*$D157*$E157*$F157*$G157*$AT$8)</f>
        <v>0</v>
      </c>
      <c r="AU157" s="38"/>
      <c r="AV157" s="39">
        <f>SUM(AU157*$D157*$E157*$F157*$G157*$AV$8)</f>
        <v>0</v>
      </c>
      <c r="AW157" s="38">
        <v>0</v>
      </c>
      <c r="AX157" s="39">
        <f>SUM(AW157*$D157*$E157*$F157*$G157*$AX$8)</f>
        <v>0</v>
      </c>
      <c r="AY157" s="38"/>
      <c r="AZ157" s="39">
        <f>SUM(AY157*$D157*$E157*$F157*$G157*$AZ$8)</f>
        <v>0</v>
      </c>
      <c r="BA157" s="38"/>
      <c r="BB157" s="39">
        <f>SUM(BA157*$D157*$E157*$F157*$G157*$BB$8)</f>
        <v>0</v>
      </c>
      <c r="BC157" s="38">
        <v>0</v>
      </c>
      <c r="BD157" s="39">
        <f>SUM(BC157*$D157*$E157*$F157*$G157*$BD$8)</f>
        <v>0</v>
      </c>
      <c r="BE157" s="38"/>
      <c r="BF157" s="39">
        <f>SUM(BE157*$D157*$E157*$F157*$G157*$BF$8)</f>
        <v>0</v>
      </c>
      <c r="BG157" s="38">
        <v>1</v>
      </c>
      <c r="BH157" s="39">
        <f>SUM(BG157*$D157*$E157*$F157*$G157*$BH$8)</f>
        <v>17679.2</v>
      </c>
      <c r="BI157" s="38">
        <v>0</v>
      </c>
      <c r="BJ157" s="39">
        <f>BI157*$D157*$E157*$F157*$H157*$BJ$8</f>
        <v>0</v>
      </c>
      <c r="BK157" s="38">
        <v>0</v>
      </c>
      <c r="BL157" s="39">
        <f>BK157*$D157*$E157*$F157*$H157*$BL$8</f>
        <v>0</v>
      </c>
      <c r="BM157" s="70">
        <v>0</v>
      </c>
      <c r="BN157" s="39">
        <f>BM157*$D157*$E157*$F157*$H157*$BN$8</f>
        <v>0</v>
      </c>
      <c r="BO157" s="38">
        <v>0</v>
      </c>
      <c r="BP157" s="39">
        <f>BO157*$D157*$E157*$F157*$H157*$BP$8</f>
        <v>0</v>
      </c>
      <c r="BQ157" s="40">
        <v>0</v>
      </c>
      <c r="BR157" s="39">
        <f>BQ157*$D157*$E157*$F157*$H157*$BR$8</f>
        <v>0</v>
      </c>
      <c r="BS157" s="38">
        <v>0</v>
      </c>
      <c r="BT157" s="39">
        <f>BS157*$D157*$E157*$F157*$H157*$BT$8</f>
        <v>0</v>
      </c>
      <c r="BU157" s="38"/>
      <c r="BV157" s="39">
        <f>BU157*$D157*$E157*$F157*$H157*$BV$8</f>
        <v>0</v>
      </c>
      <c r="BW157" s="40"/>
      <c r="BX157" s="39">
        <f>BW157*$D157*$E157*$F157*$H157*$BX$8</f>
        <v>0</v>
      </c>
      <c r="BY157" s="43">
        <v>1</v>
      </c>
      <c r="BZ157" s="39">
        <f>BY157*$D157*$E157*$F157*$H157*$BZ$8</f>
        <v>21215.040000000001</v>
      </c>
      <c r="CA157" s="38">
        <v>0</v>
      </c>
      <c r="CB157" s="39">
        <f>CA157*$D157*$E157*$F157*$H157*$CB$8</f>
        <v>0</v>
      </c>
      <c r="CC157" s="38"/>
      <c r="CD157" s="39">
        <f>CC157*$D157*$E157*$F157*$H157*$CD$8</f>
        <v>0</v>
      </c>
      <c r="CE157" s="38"/>
      <c r="CF157" s="39">
        <f>CE157*$D157*$E157*$F157*$H157*$CF$8</f>
        <v>0</v>
      </c>
      <c r="CG157" s="38"/>
      <c r="CH157" s="39">
        <f>CG157*$D157*$E157*$F157*$H157*$CH$8</f>
        <v>0</v>
      </c>
      <c r="CI157" s="40"/>
      <c r="CJ157" s="39">
        <f>CI157*$D157*$E157*$F157*$H157*$CJ$8</f>
        <v>0</v>
      </c>
      <c r="CK157" s="38"/>
      <c r="CL157" s="39">
        <f>CK157*$D157*$E157*$F157*$H157*$CL$8</f>
        <v>0</v>
      </c>
      <c r="CM157" s="40">
        <v>0</v>
      </c>
      <c r="CN157" s="39">
        <f>CM157*$D157*$E157*$F157*$I157*$CN$8</f>
        <v>0</v>
      </c>
      <c r="CO157" s="38"/>
      <c r="CP157" s="39">
        <f>CO157*$D157*$E157*$F157*$J157*$CP$8</f>
        <v>0</v>
      </c>
      <c r="CQ157" s="39"/>
      <c r="CR157" s="39">
        <f>CQ157*D157*E157*F157</f>
        <v>0</v>
      </c>
      <c r="CS157" s="44">
        <f>SUM(M157+K157+W157+O157+Q157+Y157+U157+S157+AA157+AE157+AC157+AG157+AI157+AM157+BI157+BO157+AK157+AW157+AY157+CA157+CC157+BY157+CE157+CG157+BS157+BU157+AO157+AQ157+AS157+AU157+BK157+BM157+BQ157+BA157+BC157+BE157+BG157+BW157+CI157+CK157+CM157+CO157+CQ157)</f>
        <v>5</v>
      </c>
      <c r="CT157" s="44">
        <f>SUM(N157+L157+X157+P157+R157+Z157+V157+T157+AB157+AF157+AD157+AH157+AJ157+AN157+BJ157+BP157+AL157+AX157+AZ157+CB157+CD157+BZ157+CF157+CH157+BT157+BV157+AP157+AR157+AT157+AV157+BL157+BN157+BR157+BB157+BD157+BF157+BH157+BX157+CJ157+CL157+CN157+CP157+CR157)</f>
        <v>102539.36</v>
      </c>
      <c r="CU157" s="79">
        <f t="shared" si="577"/>
        <v>5</v>
      </c>
    </row>
    <row r="158" spans="1:99" s="1" customFormat="1" x14ac:dyDescent="0.25">
      <c r="A158" s="127">
        <v>34</v>
      </c>
      <c r="B158" s="127"/>
      <c r="C158" s="128" t="s">
        <v>268</v>
      </c>
      <c r="D158" s="136">
        <v>11480</v>
      </c>
      <c r="E158" s="140">
        <v>0.89</v>
      </c>
      <c r="F158" s="130">
        <v>1</v>
      </c>
      <c r="G158" s="136">
        <v>1.4</v>
      </c>
      <c r="H158" s="34">
        <v>1.68</v>
      </c>
      <c r="I158" s="34">
        <v>2.23</v>
      </c>
      <c r="J158" s="37">
        <v>2.57</v>
      </c>
      <c r="K158" s="90">
        <f t="shared" ref="K158" si="626">SUM(K159:K161)</f>
        <v>0</v>
      </c>
      <c r="L158" s="90">
        <f>SUM(L159:L161)</f>
        <v>0</v>
      </c>
      <c r="M158" s="90">
        <f t="shared" ref="M158:BQ158" si="627">SUM(M159:M161)</f>
        <v>0</v>
      </c>
      <c r="N158" s="90">
        <f t="shared" si="627"/>
        <v>0</v>
      </c>
      <c r="O158" s="90">
        <f t="shared" si="627"/>
        <v>0</v>
      </c>
      <c r="P158" s="90">
        <f>SUM(P159:P161)</f>
        <v>0</v>
      </c>
      <c r="Q158" s="91">
        <f t="shared" ref="Q158" si="628">SUM(Q159:Q161)</f>
        <v>0</v>
      </c>
      <c r="R158" s="90">
        <f>SUM(R159:R161)</f>
        <v>0</v>
      </c>
      <c r="S158" s="90">
        <f t="shared" ref="S158" si="629">SUM(S159:S161)</f>
        <v>0</v>
      </c>
      <c r="T158" s="90">
        <f>SUM(T159:T161)</f>
        <v>0</v>
      </c>
      <c r="U158" s="90">
        <f t="shared" ref="U158" si="630">SUM(U159:U161)</f>
        <v>0</v>
      </c>
      <c r="V158" s="90">
        <f>SUM(V159:V161)</f>
        <v>0</v>
      </c>
      <c r="W158" s="90">
        <f t="shared" ref="W158" si="631">SUM(W159:W161)</f>
        <v>0</v>
      </c>
      <c r="X158" s="90">
        <f t="shared" si="627"/>
        <v>0</v>
      </c>
      <c r="Y158" s="90">
        <f t="shared" si="627"/>
        <v>0</v>
      </c>
      <c r="Z158" s="90">
        <f t="shared" si="627"/>
        <v>0</v>
      </c>
      <c r="AA158" s="90">
        <f t="shared" si="627"/>
        <v>41</v>
      </c>
      <c r="AB158" s="90">
        <f t="shared" si="627"/>
        <v>644165.76</v>
      </c>
      <c r="AC158" s="141">
        <f t="shared" si="627"/>
        <v>0</v>
      </c>
      <c r="AD158" s="141">
        <f>SUM(AD159:AD161)</f>
        <v>0</v>
      </c>
      <c r="AE158" s="90">
        <f t="shared" ref="AE158" si="632">SUM(AE159:AE161)</f>
        <v>0</v>
      </c>
      <c r="AF158" s="90">
        <f t="shared" si="627"/>
        <v>0</v>
      </c>
      <c r="AG158" s="91">
        <f t="shared" si="627"/>
        <v>0</v>
      </c>
      <c r="AH158" s="90">
        <f t="shared" si="627"/>
        <v>0</v>
      </c>
      <c r="AI158" s="90">
        <f t="shared" si="627"/>
        <v>0</v>
      </c>
      <c r="AJ158" s="90">
        <f t="shared" si="627"/>
        <v>0</v>
      </c>
      <c r="AK158" s="90">
        <f t="shared" si="627"/>
        <v>0</v>
      </c>
      <c r="AL158" s="90">
        <f>SUM(AL159:AL161)</f>
        <v>0</v>
      </c>
      <c r="AM158" s="141">
        <f t="shared" ref="AM158" si="633">SUM(AM159:AM161)</f>
        <v>0</v>
      </c>
      <c r="AN158" s="141">
        <f t="shared" si="627"/>
        <v>0</v>
      </c>
      <c r="AO158" s="90">
        <f t="shared" si="627"/>
        <v>0</v>
      </c>
      <c r="AP158" s="90">
        <f>SUM(AP159:AP161)</f>
        <v>0</v>
      </c>
      <c r="AQ158" s="90">
        <f t="shared" ref="AQ158" si="634">SUM(AQ159:AQ161)</f>
        <v>0</v>
      </c>
      <c r="AR158" s="90">
        <f>SUM(AR159:AR161)</f>
        <v>0</v>
      </c>
      <c r="AS158" s="90">
        <f t="shared" ref="AS158" si="635">SUM(AS159:AS161)</f>
        <v>0</v>
      </c>
      <c r="AT158" s="90">
        <f>SUM(AT159:AT161)</f>
        <v>0</v>
      </c>
      <c r="AU158" s="90">
        <f t="shared" ref="AU158" si="636">SUM(AU159:AU161)</f>
        <v>0</v>
      </c>
      <c r="AV158" s="90">
        <f>SUM(AV159:AV161)</f>
        <v>0</v>
      </c>
      <c r="AW158" s="90">
        <f>SUM(AW159:AW161)</f>
        <v>0</v>
      </c>
      <c r="AX158" s="90">
        <f>SUM(AX159:AX161)</f>
        <v>0</v>
      </c>
      <c r="AY158" s="90">
        <f>SUM(AY159:AY161)</f>
        <v>0</v>
      </c>
      <c r="AZ158" s="90">
        <f>SUM(AZ159:AZ161)</f>
        <v>0</v>
      </c>
      <c r="BA158" s="90">
        <f t="shared" ref="BA158" si="637">SUM(BA159:BA161)</f>
        <v>0</v>
      </c>
      <c r="BB158" s="90">
        <f>SUM(BB159:BB161)</f>
        <v>0</v>
      </c>
      <c r="BC158" s="90">
        <f t="shared" ref="BC158" si="638">SUM(BC159:BC161)</f>
        <v>0</v>
      </c>
      <c r="BD158" s="90">
        <f>SUM(BD159:BD161)</f>
        <v>0</v>
      </c>
      <c r="BE158" s="90">
        <f t="shared" ref="BE158" si="639">SUM(BE159:BE161)</f>
        <v>0</v>
      </c>
      <c r="BF158" s="90">
        <f>SUM(BF159:BF161)</f>
        <v>0</v>
      </c>
      <c r="BG158" s="90">
        <f>SUM(BG159:BG161)</f>
        <v>0</v>
      </c>
      <c r="BH158" s="90">
        <f>SUM(BH159:BH161)</f>
        <v>0</v>
      </c>
      <c r="BI158" s="90">
        <f t="shared" ref="BI158" si="640">SUM(BI159:BI161)</f>
        <v>0</v>
      </c>
      <c r="BJ158" s="90">
        <f t="shared" si="627"/>
        <v>0</v>
      </c>
      <c r="BK158" s="90">
        <f t="shared" si="627"/>
        <v>0</v>
      </c>
      <c r="BL158" s="90">
        <f>SUM(BL159:BL161)</f>
        <v>0</v>
      </c>
      <c r="BM158" s="90">
        <f t="shared" ref="BM158" si="641">SUM(BM159:BM161)</f>
        <v>0</v>
      </c>
      <c r="BN158" s="90">
        <f>SUM(BN159:BN161)</f>
        <v>0</v>
      </c>
      <c r="BO158" s="90">
        <f t="shared" ref="BO158" si="642">SUM(BO159:BO161)</f>
        <v>44</v>
      </c>
      <c r="BP158" s="90">
        <f t="shared" si="627"/>
        <v>1009064.4479999999</v>
      </c>
      <c r="BQ158" s="91">
        <f t="shared" si="627"/>
        <v>0</v>
      </c>
      <c r="BR158" s="90">
        <f>SUM(BR159:BR161)</f>
        <v>0</v>
      </c>
      <c r="BS158" s="90">
        <f>SUM(BS159:BS161)</f>
        <v>0</v>
      </c>
      <c r="BT158" s="90">
        <f>SUM(BT159:BT161)</f>
        <v>0</v>
      </c>
      <c r="BU158" s="90">
        <f>SUM(BU159:BU161)</f>
        <v>0</v>
      </c>
      <c r="BV158" s="90">
        <f>SUM(BV159:BV161)</f>
        <v>0</v>
      </c>
      <c r="BW158" s="91">
        <f t="shared" ref="BW158" si="643">SUM(BW159:BW161)</f>
        <v>0</v>
      </c>
      <c r="BX158" s="90">
        <f>SUM(BX159:BX161)</f>
        <v>0</v>
      </c>
      <c r="BY158" s="90">
        <f>SUM(BY159:BY161)</f>
        <v>16</v>
      </c>
      <c r="BZ158" s="90">
        <f>SUM(BZ159:BZ161)</f>
        <v>271552.51199999999</v>
      </c>
      <c r="CA158" s="90">
        <f t="shared" ref="CA158:CT158" si="644">SUM(CA159:CA161)</f>
        <v>0</v>
      </c>
      <c r="CB158" s="90">
        <f t="shared" si="644"/>
        <v>0</v>
      </c>
      <c r="CC158" s="90">
        <f t="shared" si="644"/>
        <v>4</v>
      </c>
      <c r="CD158" s="90">
        <f t="shared" si="644"/>
        <v>67888.127999999997</v>
      </c>
      <c r="CE158" s="90">
        <f t="shared" si="644"/>
        <v>0</v>
      </c>
      <c r="CF158" s="90">
        <f t="shared" si="644"/>
        <v>0</v>
      </c>
      <c r="CG158" s="90">
        <f t="shared" si="644"/>
        <v>0</v>
      </c>
      <c r="CH158" s="90">
        <f t="shared" si="644"/>
        <v>0</v>
      </c>
      <c r="CI158" s="91">
        <f t="shared" si="644"/>
        <v>0</v>
      </c>
      <c r="CJ158" s="90">
        <f t="shared" si="644"/>
        <v>0</v>
      </c>
      <c r="CK158" s="90">
        <f t="shared" si="644"/>
        <v>0</v>
      </c>
      <c r="CL158" s="90">
        <f t="shared" si="644"/>
        <v>0</v>
      </c>
      <c r="CM158" s="91">
        <v>0</v>
      </c>
      <c r="CN158" s="90">
        <f t="shared" si="644"/>
        <v>0</v>
      </c>
      <c r="CO158" s="90">
        <f t="shared" si="644"/>
        <v>0</v>
      </c>
      <c r="CP158" s="90">
        <f t="shared" si="644"/>
        <v>0</v>
      </c>
      <c r="CQ158" s="90">
        <f t="shared" si="644"/>
        <v>0</v>
      </c>
      <c r="CR158" s="90">
        <f t="shared" si="644"/>
        <v>0</v>
      </c>
      <c r="CS158" s="90">
        <f t="shared" si="644"/>
        <v>105</v>
      </c>
      <c r="CT158" s="90">
        <f t="shared" si="644"/>
        <v>1992670.848</v>
      </c>
      <c r="CU158" s="79"/>
    </row>
    <row r="159" spans="1:99" s="1" customFormat="1" ht="45" x14ac:dyDescent="0.25">
      <c r="A159" s="28"/>
      <c r="B159" s="28">
        <v>111</v>
      </c>
      <c r="C159" s="33" t="s">
        <v>269</v>
      </c>
      <c r="D159" s="34">
        <v>11480</v>
      </c>
      <c r="E159" s="35">
        <v>0.88</v>
      </c>
      <c r="F159" s="36">
        <v>1</v>
      </c>
      <c r="G159" s="34">
        <v>1.4</v>
      </c>
      <c r="H159" s="34">
        <v>1.68</v>
      </c>
      <c r="I159" s="34">
        <v>2.23</v>
      </c>
      <c r="J159" s="37">
        <v>2.57</v>
      </c>
      <c r="K159" s="38">
        <v>0</v>
      </c>
      <c r="L159" s="39">
        <f>SUM(K159*$D159*$E159*$F159*$G159*$L$8)</f>
        <v>0</v>
      </c>
      <c r="M159" s="38">
        <v>0</v>
      </c>
      <c r="N159" s="39">
        <f t="shared" si="578"/>
        <v>0</v>
      </c>
      <c r="O159" s="38">
        <v>0</v>
      </c>
      <c r="P159" s="39">
        <f>SUM(O159*$D159*$E159*$F159*$G159*$P$8)</f>
        <v>0</v>
      </c>
      <c r="Q159" s="40">
        <v>0</v>
      </c>
      <c r="R159" s="39">
        <f>SUM(Q159*$D159*$E159*$F159*$G159*$R$8)</f>
        <v>0</v>
      </c>
      <c r="S159" s="38">
        <v>0</v>
      </c>
      <c r="T159" s="39">
        <f>SUM(S159*$D159*$E159*$F159*$G159*$T$8)</f>
        <v>0</v>
      </c>
      <c r="U159" s="38"/>
      <c r="V159" s="39">
        <f>SUM(U159*$D159*$E159*$F159*$G159*$V$8)</f>
        <v>0</v>
      </c>
      <c r="W159" s="41"/>
      <c r="X159" s="39">
        <f t="shared" si="579"/>
        <v>0</v>
      </c>
      <c r="Y159" s="38">
        <v>0</v>
      </c>
      <c r="Z159" s="39">
        <f>SUM(Y159*$D159*$E159*$F159*$G159*$Z$8)</f>
        <v>0</v>
      </c>
      <c r="AA159" s="38">
        <v>5</v>
      </c>
      <c r="AB159" s="39">
        <f>SUM(AA159*$D159*$E159*$F159*$G159*$AB$8)</f>
        <v>70716.799999999988</v>
      </c>
      <c r="AC159" s="38">
        <v>0</v>
      </c>
      <c r="AD159" s="39">
        <f>SUM(AC159*$D159*$E159*$F159*$G159*$AD$8)</f>
        <v>0</v>
      </c>
      <c r="AE159" s="38">
        <v>0</v>
      </c>
      <c r="AF159" s="39">
        <f>AE159*$D159*$E159*$F159*$H159*$AF$8</f>
        <v>0</v>
      </c>
      <c r="AG159" s="40">
        <v>0</v>
      </c>
      <c r="AH159" s="39">
        <f>AG159*$D159*$E159*$F159*$H159*$AH$8</f>
        <v>0</v>
      </c>
      <c r="AI159" s="41"/>
      <c r="AJ159" s="39">
        <f>SUM(AI159*$D159*$E159*$F159*$G159*$AJ$8)</f>
        <v>0</v>
      </c>
      <c r="AK159" s="38"/>
      <c r="AL159" s="39">
        <f>SUM(AK159*$D159*$E159*$F159*$G159*$AL$8)</f>
        <v>0</v>
      </c>
      <c r="AM159" s="38">
        <v>0</v>
      </c>
      <c r="AN159" s="39">
        <f>SUM(AM159*$D159*$E159*$F159*$G159*$AN$8)</f>
        <v>0</v>
      </c>
      <c r="AO159" s="38">
        <v>0</v>
      </c>
      <c r="AP159" s="39">
        <f>SUM(AO159*$D159*$E159*$F159*$G159*$AP$8)</f>
        <v>0</v>
      </c>
      <c r="AQ159" s="38"/>
      <c r="AR159" s="39">
        <f>SUM(AQ159*$D159*$E159*$F159*$G159*$AR$8)</f>
        <v>0</v>
      </c>
      <c r="AS159" s="38"/>
      <c r="AT159" s="39">
        <f>SUM(AS159*$D159*$E159*$F159*$G159*$AT$8)</f>
        <v>0</v>
      </c>
      <c r="AU159" s="38"/>
      <c r="AV159" s="39">
        <f>SUM(AU159*$D159*$E159*$F159*$G159*$AV$8)</f>
        <v>0</v>
      </c>
      <c r="AW159" s="38">
        <v>0</v>
      </c>
      <c r="AX159" s="39">
        <f>SUM(AW159*$D159*$E159*$F159*$G159*$AX$8)</f>
        <v>0</v>
      </c>
      <c r="AY159" s="38">
        <v>0</v>
      </c>
      <c r="AZ159" s="39">
        <f>SUM(AY159*$D159*$E159*$F159*$G159*$AZ$8)</f>
        <v>0</v>
      </c>
      <c r="BA159" s="38">
        <v>0</v>
      </c>
      <c r="BB159" s="39">
        <f>SUM(BA159*$D159*$E159*$F159*$G159*$BB$8)</f>
        <v>0</v>
      </c>
      <c r="BC159" s="38">
        <v>0</v>
      </c>
      <c r="BD159" s="39">
        <f>SUM(BC159*$D159*$E159*$F159*$G159*$BD$8)</f>
        <v>0</v>
      </c>
      <c r="BE159" s="38">
        <v>0</v>
      </c>
      <c r="BF159" s="39">
        <f>SUM(BE159*$D159*$E159*$F159*$G159*$BF$8)</f>
        <v>0</v>
      </c>
      <c r="BG159" s="38"/>
      <c r="BH159" s="39">
        <f>SUM(BG159*$D159*$E159*$F159*$G159*$BH$8)</f>
        <v>0</v>
      </c>
      <c r="BI159" s="38">
        <v>0</v>
      </c>
      <c r="BJ159" s="39">
        <f>BI159*$D159*$E159*$F159*$H159*$BJ$8</f>
        <v>0</v>
      </c>
      <c r="BK159" s="38">
        <v>0</v>
      </c>
      <c r="BL159" s="39">
        <f>BK159*$D159*$E159*$F159*$H159*$BL$8</f>
        <v>0</v>
      </c>
      <c r="BM159" s="70">
        <v>0</v>
      </c>
      <c r="BN159" s="39">
        <f>BM159*$D159*$E159*$F159*$H159*$BN$8</f>
        <v>0</v>
      </c>
      <c r="BO159" s="43">
        <v>24</v>
      </c>
      <c r="BP159" s="39">
        <f>BO159*$D159*$E159*$F159*$H159*$BP$8</f>
        <v>407328.76799999998</v>
      </c>
      <c r="BQ159" s="40">
        <v>0</v>
      </c>
      <c r="BR159" s="39">
        <f>BQ159*$D159*$E159*$F159*$H159*$BR$8</f>
        <v>0</v>
      </c>
      <c r="BS159" s="38">
        <v>0</v>
      </c>
      <c r="BT159" s="39">
        <f>BS159*$D159*$E159*$F159*$H159*$BT$8</f>
        <v>0</v>
      </c>
      <c r="BU159" s="38">
        <v>0</v>
      </c>
      <c r="BV159" s="39">
        <f>BU159*$D159*$E159*$F159*$H159*$BV$8</f>
        <v>0</v>
      </c>
      <c r="BW159" s="40"/>
      <c r="BX159" s="39">
        <f>BW159*$D159*$E159*$F159*$H159*$BX$8</f>
        <v>0</v>
      </c>
      <c r="BY159" s="43">
        <v>16</v>
      </c>
      <c r="BZ159" s="39">
        <f>BY159*$D159*$E159*$F159*$H159*$BZ$8</f>
        <v>271552.51199999999</v>
      </c>
      <c r="CA159" s="38"/>
      <c r="CB159" s="39">
        <f>CA159*$D159*$E159*$F159*$H159*$CB$8</f>
        <v>0</v>
      </c>
      <c r="CC159" s="38">
        <v>4</v>
      </c>
      <c r="CD159" s="39">
        <f>CC159*$D159*$E159*$F159*$H159*$CD$8</f>
        <v>67888.127999999997</v>
      </c>
      <c r="CE159" s="38">
        <v>0</v>
      </c>
      <c r="CF159" s="39">
        <f>CE159*$D159*$E159*$F159*$H159*$CF$8</f>
        <v>0</v>
      </c>
      <c r="CG159" s="38"/>
      <c r="CH159" s="39">
        <f>CG159*$D159*$E159*$F159*$H159*$CH$8</f>
        <v>0</v>
      </c>
      <c r="CI159" s="40"/>
      <c r="CJ159" s="39">
        <f>CI159*$D159*$E159*$F159*$H159*$CJ$8</f>
        <v>0</v>
      </c>
      <c r="CK159" s="38">
        <v>0</v>
      </c>
      <c r="CL159" s="39">
        <f>CK159*$D159*$E159*$F159*$H159*$CL$8</f>
        <v>0</v>
      </c>
      <c r="CM159" s="40"/>
      <c r="CN159" s="39">
        <f>CM159*$D159*$E159*$F159*$I159*$CN$8</f>
        <v>0</v>
      </c>
      <c r="CO159" s="43"/>
      <c r="CP159" s="39">
        <f>CO159*$D159*$E159*$F159*$J159*$CP$8</f>
        <v>0</v>
      </c>
      <c r="CQ159" s="39"/>
      <c r="CR159" s="39">
        <f>CQ159*D159*E159*F159</f>
        <v>0</v>
      </c>
      <c r="CS159" s="44">
        <f t="shared" ref="CS159:CT161" si="645">SUM(M159+K159+W159+O159+Q159+Y159+U159+S159+AA159+AE159+AC159+AG159+AI159+AM159+BI159+BO159+AK159+AW159+AY159+CA159+CC159+BY159+CE159+CG159+BS159+BU159+AO159+AQ159+AS159+AU159+BK159+BM159+BQ159+BA159+BC159+BE159+BG159+BW159+CI159+CK159+CM159+CO159+CQ159)</f>
        <v>49</v>
      </c>
      <c r="CT159" s="44">
        <f t="shared" si="645"/>
        <v>817486.20799999998</v>
      </c>
      <c r="CU159" s="79">
        <f t="shared" si="577"/>
        <v>49</v>
      </c>
    </row>
    <row r="160" spans="1:99" s="1" customFormat="1" ht="30" x14ac:dyDescent="0.25">
      <c r="A160" s="28"/>
      <c r="B160" s="28">
        <v>112</v>
      </c>
      <c r="C160" s="33" t="s">
        <v>270</v>
      </c>
      <c r="D160" s="34">
        <v>11480</v>
      </c>
      <c r="E160" s="35">
        <v>0.92</v>
      </c>
      <c r="F160" s="36">
        <v>1</v>
      </c>
      <c r="G160" s="34">
        <v>1.4</v>
      </c>
      <c r="H160" s="34">
        <v>1.68</v>
      </c>
      <c r="I160" s="34">
        <v>2.23</v>
      </c>
      <c r="J160" s="37">
        <v>2.57</v>
      </c>
      <c r="K160" s="38">
        <v>0</v>
      </c>
      <c r="L160" s="39">
        <f>SUM(K160*$D160*$E160*$F160*$G160*$L$8)</f>
        <v>0</v>
      </c>
      <c r="M160" s="38">
        <v>0</v>
      </c>
      <c r="N160" s="39">
        <f t="shared" si="578"/>
        <v>0</v>
      </c>
      <c r="O160" s="38">
        <v>0</v>
      </c>
      <c r="P160" s="39">
        <f>SUM(O160*$D160*$E160*$F160*$G160*$P$8)</f>
        <v>0</v>
      </c>
      <c r="Q160" s="40">
        <v>0</v>
      </c>
      <c r="R160" s="39">
        <f>SUM(Q160*$D160*$E160*$F160*$G160*$R$8)</f>
        <v>0</v>
      </c>
      <c r="S160" s="38">
        <v>0</v>
      </c>
      <c r="T160" s="39">
        <f>SUM(S160*$D160*$E160*$F160*$G160*$T$8)</f>
        <v>0</v>
      </c>
      <c r="U160" s="38"/>
      <c r="V160" s="39">
        <f>SUM(U160*$D160*$E160*$F160*$G160*$V$8)</f>
        <v>0</v>
      </c>
      <c r="W160" s="41"/>
      <c r="X160" s="39">
        <f t="shared" si="579"/>
        <v>0</v>
      </c>
      <c r="Y160" s="38">
        <v>0</v>
      </c>
      <c r="Z160" s="39">
        <f>SUM(Y160*$D160*$E160*$F160*$G160*$Z$8)</f>
        <v>0</v>
      </c>
      <c r="AA160" s="38">
        <v>32</v>
      </c>
      <c r="AB160" s="39">
        <f>SUM(AA160*$D160*$E160*$F160*$G160*$AB$8)</f>
        <v>473159.67999999999</v>
      </c>
      <c r="AC160" s="38">
        <v>0</v>
      </c>
      <c r="AD160" s="39">
        <f>SUM(AC160*$D160*$E160*$F160*$G160*$AD$8)</f>
        <v>0</v>
      </c>
      <c r="AE160" s="38">
        <v>0</v>
      </c>
      <c r="AF160" s="39">
        <f>AE160*$D160*$E160*$F160*$H160*$AF$8</f>
        <v>0</v>
      </c>
      <c r="AG160" s="40">
        <v>0</v>
      </c>
      <c r="AH160" s="39">
        <f>AG160*$D160*$E160*$F160*$H160*$AH$8</f>
        <v>0</v>
      </c>
      <c r="AI160" s="41"/>
      <c r="AJ160" s="39">
        <f>SUM(AI160*$D160*$E160*$F160*$G160*$AJ$8)</f>
        <v>0</v>
      </c>
      <c r="AK160" s="38"/>
      <c r="AL160" s="39">
        <f>SUM(AK160*$D160*$E160*$F160*$G160*$AL$8)</f>
        <v>0</v>
      </c>
      <c r="AM160" s="38">
        <v>0</v>
      </c>
      <c r="AN160" s="39">
        <f>SUM(AM160*$D160*$E160*$F160*$G160*$AN$8)</f>
        <v>0</v>
      </c>
      <c r="AO160" s="38">
        <v>0</v>
      </c>
      <c r="AP160" s="39">
        <f>SUM(AO160*$D160*$E160*$F160*$G160*$AP$8)</f>
        <v>0</v>
      </c>
      <c r="AQ160" s="38"/>
      <c r="AR160" s="39">
        <f>SUM(AQ160*$D160*$E160*$F160*$G160*$AR$8)</f>
        <v>0</v>
      </c>
      <c r="AS160" s="38"/>
      <c r="AT160" s="39">
        <f>SUM(AS160*$D160*$E160*$F160*$G160*$AT$8)</f>
        <v>0</v>
      </c>
      <c r="AU160" s="38"/>
      <c r="AV160" s="39">
        <f>SUM(AU160*$D160*$E160*$F160*$G160*$AV$8)</f>
        <v>0</v>
      </c>
      <c r="AW160" s="38">
        <v>0</v>
      </c>
      <c r="AX160" s="39">
        <f>SUM(AW160*$D160*$E160*$F160*$G160*$AX$8)</f>
        <v>0</v>
      </c>
      <c r="AY160" s="38">
        <v>0</v>
      </c>
      <c r="AZ160" s="39">
        <f>SUM(AY160*$D160*$E160*$F160*$G160*$AZ$8)</f>
        <v>0</v>
      </c>
      <c r="BA160" s="38">
        <v>0</v>
      </c>
      <c r="BB160" s="39">
        <f>SUM(BA160*$D160*$E160*$F160*$G160*$BB$8)</f>
        <v>0</v>
      </c>
      <c r="BC160" s="38">
        <v>0</v>
      </c>
      <c r="BD160" s="39">
        <f>SUM(BC160*$D160*$E160*$F160*$G160*$BD$8)</f>
        <v>0</v>
      </c>
      <c r="BE160" s="38">
        <v>0</v>
      </c>
      <c r="BF160" s="39">
        <f>SUM(BE160*$D160*$E160*$F160*$G160*$BF$8)</f>
        <v>0</v>
      </c>
      <c r="BG160" s="38"/>
      <c r="BH160" s="39">
        <f>SUM(BG160*$D160*$E160*$F160*$G160*$BH$8)</f>
        <v>0</v>
      </c>
      <c r="BI160" s="38">
        <v>0</v>
      </c>
      <c r="BJ160" s="39">
        <f>BI160*$D160*$E160*$F160*$H160*$BJ$8</f>
        <v>0</v>
      </c>
      <c r="BK160" s="38">
        <v>0</v>
      </c>
      <c r="BL160" s="39">
        <f>BK160*$D160*$E160*$F160*$H160*$BL$8</f>
        <v>0</v>
      </c>
      <c r="BM160" s="70">
        <v>0</v>
      </c>
      <c r="BN160" s="39">
        <f>BM160*$D160*$E160*$F160*$H160*$BN$8</f>
        <v>0</v>
      </c>
      <c r="BO160" s="43"/>
      <c r="BP160" s="39">
        <f>BO160*$D160*$E160*$F160*$H160*$BP$8</f>
        <v>0</v>
      </c>
      <c r="BQ160" s="40">
        <v>0</v>
      </c>
      <c r="BR160" s="39">
        <f>BQ160*$D160*$E160*$F160*$H160*$BR$8</f>
        <v>0</v>
      </c>
      <c r="BS160" s="38">
        <v>0</v>
      </c>
      <c r="BT160" s="39">
        <f>BS160*$D160*$E160*$F160*$H160*$BT$8</f>
        <v>0</v>
      </c>
      <c r="BU160" s="38">
        <v>0</v>
      </c>
      <c r="BV160" s="39">
        <f>BU160*$D160*$E160*$F160*$H160*$BV$8</f>
        <v>0</v>
      </c>
      <c r="BW160" s="40"/>
      <c r="BX160" s="39">
        <f>BW160*$D160*$E160*$F160*$H160*$BX$8</f>
        <v>0</v>
      </c>
      <c r="BY160" s="38">
        <v>0</v>
      </c>
      <c r="BZ160" s="39">
        <f>BY160*$D160*$E160*$F160*$H160*$BZ$8</f>
        <v>0</v>
      </c>
      <c r="CA160" s="38">
        <v>0</v>
      </c>
      <c r="CB160" s="39">
        <f>CA160*$D160*$E160*$F160*$H160*$CB$8</f>
        <v>0</v>
      </c>
      <c r="CC160" s="38">
        <v>0</v>
      </c>
      <c r="CD160" s="39">
        <f>CC160*$D160*$E160*$F160*$H160*$CD$8</f>
        <v>0</v>
      </c>
      <c r="CE160" s="38">
        <v>0</v>
      </c>
      <c r="CF160" s="39">
        <f>CE160*$D160*$E160*$F160*$H160*$CF$8</f>
        <v>0</v>
      </c>
      <c r="CG160" s="38"/>
      <c r="CH160" s="39">
        <f>CG160*$D160*$E160*$F160*$H160*$CH$8</f>
        <v>0</v>
      </c>
      <c r="CI160" s="40"/>
      <c r="CJ160" s="39">
        <f>CI160*$D160*$E160*$F160*$H160*$CJ$8</f>
        <v>0</v>
      </c>
      <c r="CK160" s="38">
        <v>0</v>
      </c>
      <c r="CL160" s="39">
        <f>CK160*$D160*$E160*$F160*$H160*$CL$8</f>
        <v>0</v>
      </c>
      <c r="CM160" s="40">
        <v>0</v>
      </c>
      <c r="CN160" s="39">
        <f>CM160*$D160*$E160*$F160*$I160*$CN$8</f>
        <v>0</v>
      </c>
      <c r="CO160" s="38">
        <v>0</v>
      </c>
      <c r="CP160" s="39">
        <f>CO160*$D160*$E160*$F160*$J160*$CP$8</f>
        <v>0</v>
      </c>
      <c r="CQ160" s="39"/>
      <c r="CR160" s="39">
        <f>CQ160*D160*E160*F160</f>
        <v>0</v>
      </c>
      <c r="CS160" s="44">
        <f t="shared" si="645"/>
        <v>32</v>
      </c>
      <c r="CT160" s="44">
        <f t="shared" si="645"/>
        <v>473159.67999999999</v>
      </c>
      <c r="CU160" s="79">
        <f t="shared" si="577"/>
        <v>32</v>
      </c>
    </row>
    <row r="161" spans="1:99" s="1" customFormat="1" ht="30" x14ac:dyDescent="0.25">
      <c r="A161" s="28"/>
      <c r="B161" s="28">
        <v>113</v>
      </c>
      <c r="C161" s="33" t="s">
        <v>271</v>
      </c>
      <c r="D161" s="34">
        <v>11480</v>
      </c>
      <c r="E161" s="35">
        <v>1.56</v>
      </c>
      <c r="F161" s="36">
        <v>1</v>
      </c>
      <c r="G161" s="34">
        <v>1.4</v>
      </c>
      <c r="H161" s="34">
        <v>1.68</v>
      </c>
      <c r="I161" s="34">
        <v>2.23</v>
      </c>
      <c r="J161" s="37">
        <v>2.57</v>
      </c>
      <c r="K161" s="38">
        <v>0</v>
      </c>
      <c r="L161" s="39">
        <f>SUM(K161*$D161*$E161*$F161*$G161*$L$8)</f>
        <v>0</v>
      </c>
      <c r="M161" s="38">
        <v>0</v>
      </c>
      <c r="N161" s="39">
        <f t="shared" si="578"/>
        <v>0</v>
      </c>
      <c r="O161" s="38">
        <v>0</v>
      </c>
      <c r="P161" s="39">
        <f>SUM(O161*$D161*$E161*$F161*$G161*$P$8)</f>
        <v>0</v>
      </c>
      <c r="Q161" s="40">
        <v>0</v>
      </c>
      <c r="R161" s="39">
        <f>SUM(Q161*$D161*$E161*$F161*$G161*$R$8)</f>
        <v>0</v>
      </c>
      <c r="S161" s="38">
        <v>0</v>
      </c>
      <c r="T161" s="39">
        <f>SUM(S161*$D161*$E161*$F161*$G161*$T$8)</f>
        <v>0</v>
      </c>
      <c r="U161" s="38"/>
      <c r="V161" s="39">
        <f>SUM(U161*$D161*$E161*$F161*$G161*$V$8)</f>
        <v>0</v>
      </c>
      <c r="W161" s="41"/>
      <c r="X161" s="39">
        <f t="shared" si="579"/>
        <v>0</v>
      </c>
      <c r="Y161" s="38">
        <v>0</v>
      </c>
      <c r="Z161" s="39">
        <f>SUM(Y161*$D161*$E161*$F161*$G161*$Z$8)</f>
        <v>0</v>
      </c>
      <c r="AA161" s="38">
        <v>4</v>
      </c>
      <c r="AB161" s="39">
        <f>SUM(AA161*$D161*$E161*$F161*$G161*$AB$8)</f>
        <v>100289.27999999998</v>
      </c>
      <c r="AC161" s="38">
        <v>0</v>
      </c>
      <c r="AD161" s="39">
        <f>SUM(AC161*$D161*$E161*$F161*$G161*$AD$8)</f>
        <v>0</v>
      </c>
      <c r="AE161" s="38">
        <v>0</v>
      </c>
      <c r="AF161" s="39">
        <f>AE161*$D161*$E161*$F161*$H161*$AF$8</f>
        <v>0</v>
      </c>
      <c r="AG161" s="40">
        <v>0</v>
      </c>
      <c r="AH161" s="39">
        <f>AG161*$D161*$E161*$F161*$H161*$AH$8</f>
        <v>0</v>
      </c>
      <c r="AI161" s="41"/>
      <c r="AJ161" s="39">
        <f>SUM(AI161*$D161*$E161*$F161*$G161*$AJ$8)</f>
        <v>0</v>
      </c>
      <c r="AK161" s="38"/>
      <c r="AL161" s="39">
        <f>SUM(AK161*$D161*$E161*$F161*$G161*$AL$8)</f>
        <v>0</v>
      </c>
      <c r="AM161" s="38">
        <v>0</v>
      </c>
      <c r="AN161" s="39">
        <f>SUM(AM161*$D161*$E161*$F161*$G161*$AN$8)</f>
        <v>0</v>
      </c>
      <c r="AO161" s="38">
        <v>0</v>
      </c>
      <c r="AP161" s="39">
        <f>SUM(AO161*$D161*$E161*$F161*$G161*$AP$8)</f>
        <v>0</v>
      </c>
      <c r="AQ161" s="38"/>
      <c r="AR161" s="39">
        <f>SUM(AQ161*$D161*$E161*$F161*$G161*$AR$8)</f>
        <v>0</v>
      </c>
      <c r="AS161" s="38"/>
      <c r="AT161" s="39">
        <f>SUM(AS161*$D161*$E161*$F161*$G161*$AT$8)</f>
        <v>0</v>
      </c>
      <c r="AU161" s="38"/>
      <c r="AV161" s="39">
        <f>SUM(AU161*$D161*$E161*$F161*$G161*$AV$8)</f>
        <v>0</v>
      </c>
      <c r="AW161" s="38">
        <v>0</v>
      </c>
      <c r="AX161" s="39">
        <f>SUM(AW161*$D161*$E161*$F161*$G161*$AX$8)</f>
        <v>0</v>
      </c>
      <c r="AY161" s="38">
        <v>0</v>
      </c>
      <c r="AZ161" s="39">
        <f>SUM(AY161*$D161*$E161*$F161*$G161*$AZ$8)</f>
        <v>0</v>
      </c>
      <c r="BA161" s="38">
        <v>0</v>
      </c>
      <c r="BB161" s="39">
        <f>SUM(BA161*$D161*$E161*$F161*$G161*$BB$8)</f>
        <v>0</v>
      </c>
      <c r="BC161" s="38">
        <v>0</v>
      </c>
      <c r="BD161" s="39">
        <f>SUM(BC161*$D161*$E161*$F161*$G161*$BD$8)</f>
        <v>0</v>
      </c>
      <c r="BE161" s="38">
        <v>0</v>
      </c>
      <c r="BF161" s="39">
        <f>SUM(BE161*$D161*$E161*$F161*$G161*$BF$8)</f>
        <v>0</v>
      </c>
      <c r="BG161" s="38"/>
      <c r="BH161" s="39">
        <f>SUM(BG161*$D161*$E161*$F161*$G161*$BH$8)</f>
        <v>0</v>
      </c>
      <c r="BI161" s="38">
        <v>0</v>
      </c>
      <c r="BJ161" s="39">
        <f>BI161*$D161*$E161*$F161*$H161*$BJ$8</f>
        <v>0</v>
      </c>
      <c r="BK161" s="38">
        <v>0</v>
      </c>
      <c r="BL161" s="39">
        <f>BK161*$D161*$E161*$F161*$H161*$BL$8</f>
        <v>0</v>
      </c>
      <c r="BM161" s="70">
        <v>0</v>
      </c>
      <c r="BN161" s="39">
        <f>BM161*$D161*$E161*$F161*$H161*$BN$8</f>
        <v>0</v>
      </c>
      <c r="BO161" s="43">
        <v>20</v>
      </c>
      <c r="BP161" s="39">
        <f>BO161*$D161*$E161*$F161*$H161*$BP$8</f>
        <v>601735.67999999993</v>
      </c>
      <c r="BQ161" s="40">
        <v>0</v>
      </c>
      <c r="BR161" s="39">
        <f>BQ161*$D161*$E161*$F161*$H161*$BR$8</f>
        <v>0</v>
      </c>
      <c r="BS161" s="43"/>
      <c r="BT161" s="39">
        <f>BS161*$D161*$E161*$F161*$H161*$BT$8</f>
        <v>0</v>
      </c>
      <c r="BU161" s="38">
        <v>0</v>
      </c>
      <c r="BV161" s="39">
        <f>BU161*$D161*$E161*$F161*$H161*$BV$8</f>
        <v>0</v>
      </c>
      <c r="BW161" s="40"/>
      <c r="BX161" s="39">
        <f>BW161*$D161*$E161*$F161*$H161*$BX$8</f>
        <v>0</v>
      </c>
      <c r="BY161" s="38">
        <v>0</v>
      </c>
      <c r="BZ161" s="39">
        <f>BY161*$D161*$E161*$F161*$H161*$BZ$8</f>
        <v>0</v>
      </c>
      <c r="CA161" s="38">
        <v>0</v>
      </c>
      <c r="CB161" s="39">
        <f>CA161*$D161*$E161*$F161*$H161*$CB$8</f>
        <v>0</v>
      </c>
      <c r="CC161" s="38">
        <v>0</v>
      </c>
      <c r="CD161" s="39">
        <f>CC161*$D161*$E161*$F161*$H161*$CD$8</f>
        <v>0</v>
      </c>
      <c r="CE161" s="38">
        <v>0</v>
      </c>
      <c r="CF161" s="39">
        <f>CE161*$D161*$E161*$F161*$H161*$CF$8</f>
        <v>0</v>
      </c>
      <c r="CG161" s="38"/>
      <c r="CH161" s="39">
        <f>CG161*$D161*$E161*$F161*$H161*$CH$8</f>
        <v>0</v>
      </c>
      <c r="CI161" s="40"/>
      <c r="CJ161" s="39">
        <f>CI161*$D161*$E161*$F161*$H161*$CJ$8</f>
        <v>0</v>
      </c>
      <c r="CK161" s="38">
        <v>0</v>
      </c>
      <c r="CL161" s="39">
        <f>CK161*$D161*$E161*$F161*$H161*$CL$8</f>
        <v>0</v>
      </c>
      <c r="CM161" s="40">
        <v>0</v>
      </c>
      <c r="CN161" s="39">
        <f>CM161*$D161*$E161*$F161*$I161*$CN$8</f>
        <v>0</v>
      </c>
      <c r="CO161" s="38">
        <v>0</v>
      </c>
      <c r="CP161" s="39">
        <f>CO161*$D161*$E161*$F161*$J161*$CP$8</f>
        <v>0</v>
      </c>
      <c r="CQ161" s="39"/>
      <c r="CR161" s="39">
        <f>CQ161*D161*E161*F161</f>
        <v>0</v>
      </c>
      <c r="CS161" s="44">
        <f t="shared" si="645"/>
        <v>24</v>
      </c>
      <c r="CT161" s="44">
        <f t="shared" si="645"/>
        <v>702024.96</v>
      </c>
      <c r="CU161" s="79">
        <f t="shared" si="577"/>
        <v>24</v>
      </c>
    </row>
    <row r="162" spans="1:99" s="1" customFormat="1" x14ac:dyDescent="0.25">
      <c r="A162" s="127">
        <v>35</v>
      </c>
      <c r="B162" s="127"/>
      <c r="C162" s="128" t="s">
        <v>272</v>
      </c>
      <c r="D162" s="136">
        <v>11480</v>
      </c>
      <c r="E162" s="140">
        <v>1.23</v>
      </c>
      <c r="F162" s="130">
        <v>1</v>
      </c>
      <c r="G162" s="136">
        <v>1.4</v>
      </c>
      <c r="H162" s="34">
        <v>1.68</v>
      </c>
      <c r="I162" s="34">
        <v>2.23</v>
      </c>
      <c r="J162" s="37">
        <v>2.57</v>
      </c>
      <c r="K162" s="90">
        <f t="shared" ref="K162" si="646">SUM(K163:K166)</f>
        <v>97</v>
      </c>
      <c r="L162" s="90">
        <f>SUM(L163:L166)</f>
        <v>2097396</v>
      </c>
      <c r="M162" s="90">
        <f t="shared" ref="M162:BQ162" si="647">SUM(M163:M166)</f>
        <v>0</v>
      </c>
      <c r="N162" s="90">
        <f t="shared" si="647"/>
        <v>0</v>
      </c>
      <c r="O162" s="90">
        <f t="shared" si="647"/>
        <v>0</v>
      </c>
      <c r="P162" s="90">
        <f>SUM(P163:P166)</f>
        <v>0</v>
      </c>
      <c r="Q162" s="91">
        <f t="shared" ref="Q162" si="648">SUM(Q163:Q166)</f>
        <v>0</v>
      </c>
      <c r="R162" s="90">
        <f>SUM(R163:R166)</f>
        <v>0</v>
      </c>
      <c r="S162" s="90">
        <f t="shared" ref="S162" si="649">SUM(S163:S166)</f>
        <v>0</v>
      </c>
      <c r="T162" s="90">
        <f>SUM(T163:T166)</f>
        <v>0</v>
      </c>
      <c r="U162" s="90">
        <f t="shared" ref="U162" si="650">SUM(U163:U166)</f>
        <v>0</v>
      </c>
      <c r="V162" s="90">
        <f>SUM(V163:V166)</f>
        <v>0</v>
      </c>
      <c r="W162" s="90">
        <f t="shared" ref="W162" si="651">SUM(W163:W166)</f>
        <v>0</v>
      </c>
      <c r="X162" s="90">
        <f t="shared" si="647"/>
        <v>0</v>
      </c>
      <c r="Y162" s="90">
        <f t="shared" si="647"/>
        <v>0</v>
      </c>
      <c r="Z162" s="90">
        <f t="shared" si="647"/>
        <v>0</v>
      </c>
      <c r="AA162" s="90">
        <f t="shared" si="647"/>
        <v>0</v>
      </c>
      <c r="AB162" s="90">
        <f t="shared" si="647"/>
        <v>0</v>
      </c>
      <c r="AC162" s="141">
        <f t="shared" si="647"/>
        <v>0</v>
      </c>
      <c r="AD162" s="141">
        <f>SUM(AD163:AD166)</f>
        <v>0</v>
      </c>
      <c r="AE162" s="90">
        <f t="shared" ref="AE162" si="652">SUM(AE163:AE166)</f>
        <v>0</v>
      </c>
      <c r="AF162" s="90">
        <f t="shared" si="647"/>
        <v>0</v>
      </c>
      <c r="AG162" s="91">
        <f t="shared" si="647"/>
        <v>7</v>
      </c>
      <c r="AH162" s="90">
        <f t="shared" si="647"/>
        <v>145805.18400000001</v>
      </c>
      <c r="AI162" s="90">
        <f t="shared" si="647"/>
        <v>0</v>
      </c>
      <c r="AJ162" s="90">
        <f t="shared" si="647"/>
        <v>0</v>
      </c>
      <c r="AK162" s="90">
        <f t="shared" si="647"/>
        <v>0</v>
      </c>
      <c r="AL162" s="90">
        <f>SUM(AL163:AL166)</f>
        <v>0</v>
      </c>
      <c r="AM162" s="141">
        <f t="shared" ref="AM162" si="653">SUM(AM163:AM166)</f>
        <v>0</v>
      </c>
      <c r="AN162" s="141">
        <f t="shared" si="647"/>
        <v>0</v>
      </c>
      <c r="AO162" s="90">
        <f t="shared" si="647"/>
        <v>0</v>
      </c>
      <c r="AP162" s="90">
        <f>SUM(AP163:AP166)</f>
        <v>0</v>
      </c>
      <c r="AQ162" s="90">
        <f t="shared" ref="AQ162" si="654">SUM(AQ163:AQ166)</f>
        <v>0</v>
      </c>
      <c r="AR162" s="90">
        <f>SUM(AR163:AR166)</f>
        <v>0</v>
      </c>
      <c r="AS162" s="90">
        <f t="shared" ref="AS162" si="655">SUM(AS163:AS166)</f>
        <v>0</v>
      </c>
      <c r="AT162" s="90">
        <f>SUM(AT163:AT166)</f>
        <v>0</v>
      </c>
      <c r="AU162" s="90">
        <f t="shared" ref="AU162" si="656">SUM(AU163:AU166)</f>
        <v>9</v>
      </c>
      <c r="AV162" s="90">
        <f>SUM(AV163:AV166)</f>
        <v>156219.84</v>
      </c>
      <c r="AW162" s="90">
        <f>SUM(AW163:AW166)</f>
        <v>25</v>
      </c>
      <c r="AX162" s="90">
        <f>SUM(AX163:AX166)</f>
        <v>433944</v>
      </c>
      <c r="AY162" s="90">
        <f>SUM(AY163:AY166)</f>
        <v>4</v>
      </c>
      <c r="AZ162" s="90">
        <f>SUM(AZ163:AZ166)</f>
        <v>69431.040000000008</v>
      </c>
      <c r="BA162" s="90">
        <f t="shared" ref="BA162" si="657">SUM(BA163:BA166)</f>
        <v>50</v>
      </c>
      <c r="BB162" s="90">
        <f>SUM(BB163:BB166)</f>
        <v>867888</v>
      </c>
      <c r="BC162" s="90">
        <f t="shared" ref="BC162" si="658">SUM(BC163:BC166)</f>
        <v>0</v>
      </c>
      <c r="BD162" s="90">
        <f>SUM(BD163:BD166)</f>
        <v>0</v>
      </c>
      <c r="BE162" s="90">
        <f t="shared" ref="BE162" si="659">SUM(BE163:BE166)</f>
        <v>0</v>
      </c>
      <c r="BF162" s="90">
        <f>SUM(BF163:BF166)</f>
        <v>0</v>
      </c>
      <c r="BG162" s="90">
        <f>SUM(BG163:BG166)</f>
        <v>17</v>
      </c>
      <c r="BH162" s="90">
        <f>SUM(BH163:BH166)</f>
        <v>295081.92</v>
      </c>
      <c r="BI162" s="90">
        <f t="shared" ref="BI162" si="660">SUM(BI163:BI166)</f>
        <v>0</v>
      </c>
      <c r="BJ162" s="90">
        <f t="shared" si="647"/>
        <v>0</v>
      </c>
      <c r="BK162" s="90">
        <f t="shared" si="647"/>
        <v>5</v>
      </c>
      <c r="BL162" s="90">
        <f>SUM(BL163:BL166)</f>
        <v>135969.12</v>
      </c>
      <c r="BM162" s="90">
        <f t="shared" ref="BM162" si="661">SUM(BM163:BM166)</f>
        <v>0</v>
      </c>
      <c r="BN162" s="90">
        <f>SUM(BN163:BN166)</f>
        <v>0</v>
      </c>
      <c r="BO162" s="90">
        <f t="shared" ref="BO162" si="662">SUM(BO163:BO166)</f>
        <v>11</v>
      </c>
      <c r="BP162" s="90">
        <f t="shared" si="647"/>
        <v>286403.03999999998</v>
      </c>
      <c r="BQ162" s="91">
        <f t="shared" si="647"/>
        <v>0</v>
      </c>
      <c r="BR162" s="90">
        <f>SUM(BR163:BR166)</f>
        <v>0</v>
      </c>
      <c r="BS162" s="90">
        <f>SUM(BS163:BS166)</f>
        <v>24</v>
      </c>
      <c r="BT162" s="90">
        <f>SUM(BT163:BT166)</f>
        <v>499903.48800000001</v>
      </c>
      <c r="BU162" s="90">
        <f>SUM(BU163:BU166)</f>
        <v>61</v>
      </c>
      <c r="BV162" s="90">
        <f>SUM(BV163:BV166)</f>
        <v>1276952.544</v>
      </c>
      <c r="BW162" s="91">
        <f t="shared" ref="BW162" si="663">SUM(BW163:BW166)</f>
        <v>0</v>
      </c>
      <c r="BX162" s="90">
        <f>SUM(BX163:BX166)</f>
        <v>0</v>
      </c>
      <c r="BY162" s="90">
        <f>SUM(BY163:BY166)</f>
        <v>17</v>
      </c>
      <c r="BZ162" s="90">
        <f>SUM(BZ163:BZ166)</f>
        <v>354098.304</v>
      </c>
      <c r="CA162" s="90">
        <f t="shared" ref="CA162:CT162" si="664">SUM(CA163:CA166)</f>
        <v>0</v>
      </c>
      <c r="CB162" s="90">
        <f t="shared" si="664"/>
        <v>0</v>
      </c>
      <c r="CC162" s="90">
        <f t="shared" si="664"/>
        <v>68</v>
      </c>
      <c r="CD162" s="90">
        <f t="shared" si="664"/>
        <v>1543683.456</v>
      </c>
      <c r="CE162" s="90">
        <f t="shared" si="664"/>
        <v>7</v>
      </c>
      <c r="CF162" s="90">
        <f t="shared" si="664"/>
        <v>145805.18400000001</v>
      </c>
      <c r="CG162" s="90">
        <f t="shared" si="664"/>
        <v>10</v>
      </c>
      <c r="CH162" s="90">
        <f t="shared" si="664"/>
        <v>208293.12000000002</v>
      </c>
      <c r="CI162" s="91">
        <f t="shared" si="664"/>
        <v>45</v>
      </c>
      <c r="CJ162" s="90">
        <f t="shared" si="664"/>
        <v>937319.03999999992</v>
      </c>
      <c r="CK162" s="90">
        <f t="shared" si="664"/>
        <v>1</v>
      </c>
      <c r="CL162" s="90">
        <f t="shared" si="664"/>
        <v>20829.312000000002</v>
      </c>
      <c r="CM162" s="91">
        <v>1</v>
      </c>
      <c r="CN162" s="90">
        <f t="shared" si="664"/>
        <v>27648.432000000004</v>
      </c>
      <c r="CO162" s="90">
        <f t="shared" si="664"/>
        <v>20</v>
      </c>
      <c r="CP162" s="90">
        <f t="shared" si="664"/>
        <v>637277.76</v>
      </c>
      <c r="CQ162" s="90">
        <f t="shared" si="664"/>
        <v>0</v>
      </c>
      <c r="CR162" s="90">
        <f t="shared" si="664"/>
        <v>0</v>
      </c>
      <c r="CS162" s="90">
        <f t="shared" si="664"/>
        <v>479</v>
      </c>
      <c r="CT162" s="90">
        <f t="shared" si="664"/>
        <v>10139948.784</v>
      </c>
      <c r="CU162" s="79"/>
    </row>
    <row r="163" spans="1:99" s="1" customFormat="1" x14ac:dyDescent="0.25">
      <c r="A163" s="28"/>
      <c r="B163" s="28">
        <v>114</v>
      </c>
      <c r="C163" s="58" t="s">
        <v>273</v>
      </c>
      <c r="D163" s="34">
        <v>11480</v>
      </c>
      <c r="E163" s="35">
        <v>1.08</v>
      </c>
      <c r="F163" s="36">
        <v>1</v>
      </c>
      <c r="G163" s="34">
        <v>1.4</v>
      </c>
      <c r="H163" s="34">
        <v>1.68</v>
      </c>
      <c r="I163" s="34">
        <v>2.23</v>
      </c>
      <c r="J163" s="37">
        <v>2.57</v>
      </c>
      <c r="K163" s="38">
        <v>19</v>
      </c>
      <c r="L163" s="39">
        <f>SUM(K163*$D163*$E163*$F163*$G163*$L$8)</f>
        <v>329797.44</v>
      </c>
      <c r="M163" s="38">
        <v>0</v>
      </c>
      <c r="N163" s="39">
        <f t="shared" si="578"/>
        <v>0</v>
      </c>
      <c r="O163" s="38">
        <v>0</v>
      </c>
      <c r="P163" s="39">
        <f>SUM(O163*$D163*$E163*$F163*$G163*$P$8)</f>
        <v>0</v>
      </c>
      <c r="Q163" s="40">
        <v>0</v>
      </c>
      <c r="R163" s="39">
        <f>SUM(Q163*$D163*$E163*$F163*$G163*$R$8)</f>
        <v>0</v>
      </c>
      <c r="S163" s="38">
        <v>0</v>
      </c>
      <c r="T163" s="39">
        <f>SUM(S163*$D163*$E163*$F163*$G163*$T$8)</f>
        <v>0</v>
      </c>
      <c r="U163" s="38"/>
      <c r="V163" s="39">
        <f>SUM(U163*$D163*$E163*$F163*$G163*$V$8)</f>
        <v>0</v>
      </c>
      <c r="W163" s="41"/>
      <c r="X163" s="39">
        <f t="shared" si="579"/>
        <v>0</v>
      </c>
      <c r="Y163" s="38">
        <v>0</v>
      </c>
      <c r="Z163" s="39">
        <f>SUM(Y163*$D163*$E163*$F163*$G163*$Z$8)</f>
        <v>0</v>
      </c>
      <c r="AA163" s="38">
        <v>0</v>
      </c>
      <c r="AB163" s="39">
        <f>SUM(AA163*$D163*$E163*$F163*$G163*$AB$8)</f>
        <v>0</v>
      </c>
      <c r="AC163" s="38"/>
      <c r="AD163" s="39">
        <f>SUM(AC163*$D163*$E163*$F163*$G163*$AD$8)</f>
        <v>0</v>
      </c>
      <c r="AE163" s="38">
        <v>0</v>
      </c>
      <c r="AF163" s="39">
        <f>AE163*$D163*$E163*$F163*$H163*$AF$8</f>
        <v>0</v>
      </c>
      <c r="AG163" s="42">
        <v>7</v>
      </c>
      <c r="AH163" s="39">
        <f>AG163*$D163*$E163*$F163*$H163*$AH$8</f>
        <v>145805.18400000001</v>
      </c>
      <c r="AI163" s="41"/>
      <c r="AJ163" s="39">
        <f>SUM(AI163*$D163*$E163*$F163*$G163*$AJ$8)</f>
        <v>0</v>
      </c>
      <c r="AK163" s="38"/>
      <c r="AL163" s="39">
        <f>SUM(AK163*$D163*$E163*$F163*$G163*$AL$8)</f>
        <v>0</v>
      </c>
      <c r="AM163" s="38">
        <v>0</v>
      </c>
      <c r="AN163" s="39">
        <f>SUM(AM163*$D163*$E163*$F163*$G163*$AN$8)</f>
        <v>0</v>
      </c>
      <c r="AO163" s="38">
        <v>0</v>
      </c>
      <c r="AP163" s="39">
        <f>SUM(AO163*$D163*$E163*$F163*$G163*$AP$8)</f>
        <v>0</v>
      </c>
      <c r="AQ163" s="38"/>
      <c r="AR163" s="39">
        <f>SUM(AQ163*$D163*$E163*$F163*$G163*$AR$8)</f>
        <v>0</v>
      </c>
      <c r="AS163" s="38"/>
      <c r="AT163" s="39">
        <f>SUM(AS163*$D163*$E163*$F163*$G163*$AT$8)</f>
        <v>0</v>
      </c>
      <c r="AU163" s="38">
        <v>9</v>
      </c>
      <c r="AV163" s="39">
        <f>SUM(AU163*$D163*$E163*$F163*$G163*$AV$8)</f>
        <v>156219.84</v>
      </c>
      <c r="AW163" s="38">
        <v>25</v>
      </c>
      <c r="AX163" s="39">
        <f>SUM(AW163*$D163*$E163*$F163*$G163*$AX$8)</f>
        <v>433944</v>
      </c>
      <c r="AY163" s="38">
        <v>4</v>
      </c>
      <c r="AZ163" s="39">
        <f>SUM(AY163*$D163*$E163*$F163*$G163*$AZ$8)</f>
        <v>69431.040000000008</v>
      </c>
      <c r="BA163" s="38">
        <v>50</v>
      </c>
      <c r="BB163" s="39">
        <f>SUM(BA163*$D163*$E163*$F163*$G163*$BB$8)</f>
        <v>867888</v>
      </c>
      <c r="BC163" s="38">
        <v>0</v>
      </c>
      <c r="BD163" s="39">
        <f>SUM(BC163*$D163*$E163*$F163*$G163*$BD$8)</f>
        <v>0</v>
      </c>
      <c r="BE163" s="38"/>
      <c r="BF163" s="39">
        <f>SUM(BE163*$D163*$E163*$F163*$G163*$BF$8)</f>
        <v>0</v>
      </c>
      <c r="BG163" s="38">
        <v>17</v>
      </c>
      <c r="BH163" s="39">
        <f>SUM(BG163*$D163*$E163*$F163*$G163*$BH$8)</f>
        <v>295081.92</v>
      </c>
      <c r="BI163" s="38">
        <v>0</v>
      </c>
      <c r="BJ163" s="39">
        <f>BI163*$D163*$E163*$F163*$H163*$BJ$8</f>
        <v>0</v>
      </c>
      <c r="BK163" s="38">
        <v>0</v>
      </c>
      <c r="BL163" s="39">
        <f>BK163*$D163*$E163*$F163*$H163*$BL$8</f>
        <v>0</v>
      </c>
      <c r="BM163" s="70"/>
      <c r="BN163" s="39">
        <f>BM163*$D163*$E163*$F163*$H163*$BN$8</f>
        <v>0</v>
      </c>
      <c r="BO163" s="38">
        <v>2</v>
      </c>
      <c r="BP163" s="39">
        <f>BO163*$D163*$E163*$F163*$H163*$BP$8</f>
        <v>41658.624000000003</v>
      </c>
      <c r="BQ163" s="40">
        <v>0</v>
      </c>
      <c r="BR163" s="39">
        <f>BQ163*$D163*$E163*$F163*$H163*$BR$8</f>
        <v>0</v>
      </c>
      <c r="BS163" s="43">
        <v>24</v>
      </c>
      <c r="BT163" s="39">
        <f>BS163*$D163*$E163*$F163*$H163*$BT$8</f>
        <v>499903.48800000001</v>
      </c>
      <c r="BU163" s="38">
        <v>60</v>
      </c>
      <c r="BV163" s="39">
        <f>BU163*$D163*$E163*$F163*$H163*$BV$8</f>
        <v>1249758.72</v>
      </c>
      <c r="BW163" s="42"/>
      <c r="BX163" s="39">
        <f>BW163*$D163*$E163*$F163*$H163*$BX$8</f>
        <v>0</v>
      </c>
      <c r="BY163" s="43">
        <v>17</v>
      </c>
      <c r="BZ163" s="39">
        <f>BY163*$D163*$E163*$F163*$H163*$BZ$8</f>
        <v>354098.304</v>
      </c>
      <c r="CA163" s="38"/>
      <c r="CB163" s="39">
        <f>CA163*$D163*$E163*$F163*$H163*$CB$8</f>
        <v>0</v>
      </c>
      <c r="CC163" s="38">
        <v>48</v>
      </c>
      <c r="CD163" s="39">
        <f>CC163*$D163*$E163*$F163*$H163*$CD$8</f>
        <v>999806.97600000002</v>
      </c>
      <c r="CE163" s="43">
        <v>7</v>
      </c>
      <c r="CF163" s="39">
        <f>CE163*$D163*$E163*$F163*$H163*$CF$8</f>
        <v>145805.18400000001</v>
      </c>
      <c r="CG163" s="43">
        <v>10</v>
      </c>
      <c r="CH163" s="39">
        <f>CG163*$D163*$E163*$F163*$H163*$CH$8</f>
        <v>208293.12000000002</v>
      </c>
      <c r="CI163" s="40">
        <v>45</v>
      </c>
      <c r="CJ163" s="39">
        <f>CI163*$D163*$E163*$F163*$H163*$CJ$8</f>
        <v>937319.03999999992</v>
      </c>
      <c r="CK163" s="38">
        <v>1</v>
      </c>
      <c r="CL163" s="39">
        <f>CK163*$D163*$E163*$F163*$H163*$CL$8</f>
        <v>20829.312000000002</v>
      </c>
      <c r="CM163" s="42">
        <v>1</v>
      </c>
      <c r="CN163" s="39">
        <f>CM163*$D163*$E163*$F163*$I163*$CN$8</f>
        <v>27648.432000000004</v>
      </c>
      <c r="CO163" s="43">
        <v>20</v>
      </c>
      <c r="CP163" s="39">
        <f>CO163*$D163*$E163*$F163*$J163*$CP$8</f>
        <v>637277.76</v>
      </c>
      <c r="CQ163" s="39"/>
      <c r="CR163" s="39">
        <f>CQ163*D163*E163*F163</f>
        <v>0</v>
      </c>
      <c r="CS163" s="44">
        <f t="shared" ref="CS163:CT166" si="665">SUM(M163+K163+W163+O163+Q163+Y163+U163+S163+AA163+AE163+AC163+AG163+AI163+AM163+BI163+BO163+AK163+AW163+AY163+CA163+CC163+BY163+CE163+CG163+BS163+BU163+AO163+AQ163+AS163+AU163+BK163+BM163+BQ163+BA163+BC163+BE163+BG163+BW163+CI163+CK163+CM163+CO163+CQ163)</f>
        <v>366</v>
      </c>
      <c r="CT163" s="44">
        <f t="shared" si="665"/>
        <v>7420566.3839999996</v>
      </c>
      <c r="CU163" s="79">
        <f t="shared" si="577"/>
        <v>366</v>
      </c>
    </row>
    <row r="164" spans="1:99" s="1" customFormat="1" ht="105" x14ac:dyDescent="0.25">
      <c r="A164" s="28"/>
      <c r="B164" s="28">
        <v>115</v>
      </c>
      <c r="C164" s="58" t="s">
        <v>274</v>
      </c>
      <c r="D164" s="34">
        <v>11480</v>
      </c>
      <c r="E164" s="35">
        <v>1.41</v>
      </c>
      <c r="F164" s="36">
        <v>1</v>
      </c>
      <c r="G164" s="34">
        <v>1.4</v>
      </c>
      <c r="H164" s="34">
        <v>1.68</v>
      </c>
      <c r="I164" s="34">
        <v>2.23</v>
      </c>
      <c r="J164" s="37">
        <v>2.57</v>
      </c>
      <c r="K164" s="38">
        <v>78</v>
      </c>
      <c r="L164" s="39">
        <f>SUM(K164*$D164*$E164*$F164*$G164*$L$8)</f>
        <v>1767598.5599999998</v>
      </c>
      <c r="M164" s="38">
        <v>0</v>
      </c>
      <c r="N164" s="39">
        <f t="shared" si="578"/>
        <v>0</v>
      </c>
      <c r="O164" s="38">
        <v>0</v>
      </c>
      <c r="P164" s="39">
        <f>SUM(O164*$D164*$E164*$F164*$G164*$P$8)</f>
        <v>0</v>
      </c>
      <c r="Q164" s="40">
        <v>0</v>
      </c>
      <c r="R164" s="39">
        <f>SUM(Q164*$D164*$E164*$F164*$G164*$R$8)</f>
        <v>0</v>
      </c>
      <c r="S164" s="38"/>
      <c r="T164" s="39">
        <f>SUM(S164*$D164*$E164*$F164*$G164*$T$8)</f>
        <v>0</v>
      </c>
      <c r="U164" s="38"/>
      <c r="V164" s="39">
        <f>SUM(U164*$D164*$E164*$F164*$G164*$V$8)</f>
        <v>0</v>
      </c>
      <c r="W164" s="41"/>
      <c r="X164" s="39">
        <f t="shared" si="579"/>
        <v>0</v>
      </c>
      <c r="Y164" s="38"/>
      <c r="Z164" s="39">
        <f>SUM(Y164*$D164*$E164*$F164*$G164*$Z$8)</f>
        <v>0</v>
      </c>
      <c r="AA164" s="38">
        <v>0</v>
      </c>
      <c r="AB164" s="39">
        <f>SUM(AA164*$D164*$E164*$F164*$G164*$AB$8)</f>
        <v>0</v>
      </c>
      <c r="AC164" s="38"/>
      <c r="AD164" s="39">
        <f>SUM(AC164*$D164*$E164*$F164*$G164*$AD$8)</f>
        <v>0</v>
      </c>
      <c r="AE164" s="38">
        <v>0</v>
      </c>
      <c r="AF164" s="39">
        <f>AE164*$D164*$E164*$F164*$H164*$AF$8</f>
        <v>0</v>
      </c>
      <c r="AG164" s="40"/>
      <c r="AH164" s="39">
        <f>AG164*$D164*$E164*$F164*$H164*$AH$8</f>
        <v>0</v>
      </c>
      <c r="AI164" s="41"/>
      <c r="AJ164" s="39">
        <f>SUM(AI164*$D164*$E164*$F164*$G164*$AJ$8)</f>
        <v>0</v>
      </c>
      <c r="AK164" s="38"/>
      <c r="AL164" s="39">
        <f>SUM(AK164*$D164*$E164*$F164*$G164*$AL$8)</f>
        <v>0</v>
      </c>
      <c r="AM164" s="38">
        <v>0</v>
      </c>
      <c r="AN164" s="39">
        <f>SUM(AM164*$D164*$E164*$F164*$G164*$AN$8)</f>
        <v>0</v>
      </c>
      <c r="AO164" s="38">
        <v>0</v>
      </c>
      <c r="AP164" s="39">
        <f>SUM(AO164*$D164*$E164*$F164*$G164*$AP$8)</f>
        <v>0</v>
      </c>
      <c r="AQ164" s="38"/>
      <c r="AR164" s="39">
        <f>SUM(AQ164*$D164*$E164*$F164*$G164*$AR$8)</f>
        <v>0</v>
      </c>
      <c r="AS164" s="38"/>
      <c r="AT164" s="39">
        <f>SUM(AS164*$D164*$E164*$F164*$G164*$AT$8)</f>
        <v>0</v>
      </c>
      <c r="AU164" s="38"/>
      <c r="AV164" s="39">
        <f>SUM(AU164*$D164*$E164*$F164*$G164*$AV$8)</f>
        <v>0</v>
      </c>
      <c r="AW164" s="38">
        <v>0</v>
      </c>
      <c r="AX164" s="39">
        <f>SUM(AW164*$D164*$E164*$F164*$G164*$AX$8)</f>
        <v>0</v>
      </c>
      <c r="AY164" s="38">
        <v>0</v>
      </c>
      <c r="AZ164" s="39">
        <f>SUM(AY164*$D164*$E164*$F164*$G164*$AZ$8)</f>
        <v>0</v>
      </c>
      <c r="BA164" s="38">
        <v>0</v>
      </c>
      <c r="BB164" s="39">
        <f>SUM(BA164*$D164*$E164*$F164*$G164*$BB$8)</f>
        <v>0</v>
      </c>
      <c r="BC164" s="38">
        <v>0</v>
      </c>
      <c r="BD164" s="39">
        <f>SUM(BC164*$D164*$E164*$F164*$G164*$BD$8)</f>
        <v>0</v>
      </c>
      <c r="BE164" s="38">
        <v>0</v>
      </c>
      <c r="BF164" s="39">
        <f>SUM(BE164*$D164*$E164*$F164*$G164*$BF$8)</f>
        <v>0</v>
      </c>
      <c r="BG164" s="38"/>
      <c r="BH164" s="39">
        <f>SUM(BG164*$D164*$E164*$F164*$G164*$BH$8)</f>
        <v>0</v>
      </c>
      <c r="BI164" s="38">
        <v>0</v>
      </c>
      <c r="BJ164" s="39">
        <f>BI164*$D164*$E164*$F164*$H164*$BJ$8</f>
        <v>0</v>
      </c>
      <c r="BK164" s="43">
        <v>5</v>
      </c>
      <c r="BL164" s="39">
        <f>BK164*$D164*$E164*$F164*$H164*$BL$8</f>
        <v>135969.12</v>
      </c>
      <c r="BM164" s="70"/>
      <c r="BN164" s="39">
        <f>BM164*$D164*$E164*$F164*$H164*$BN$8</f>
        <v>0</v>
      </c>
      <c r="BO164" s="43">
        <v>9</v>
      </c>
      <c r="BP164" s="39">
        <f>BO164*$D164*$E164*$F164*$H164*$BP$8</f>
        <v>244744.41599999997</v>
      </c>
      <c r="BQ164" s="40"/>
      <c r="BR164" s="39">
        <f>BQ164*$D164*$E164*$F164*$H164*$BR$8</f>
        <v>0</v>
      </c>
      <c r="BS164" s="38">
        <v>0</v>
      </c>
      <c r="BT164" s="39">
        <f>BS164*$D164*$E164*$F164*$H164*$BT$8</f>
        <v>0</v>
      </c>
      <c r="BU164" s="38">
        <v>1</v>
      </c>
      <c r="BV164" s="39">
        <f>BU164*$D164*$E164*$F164*$H164*$BV$8</f>
        <v>27193.823999999997</v>
      </c>
      <c r="BW164" s="40"/>
      <c r="BX164" s="39">
        <f>BW164*$D164*$E164*$F164*$H164*$BX$8</f>
        <v>0</v>
      </c>
      <c r="BY164" s="38">
        <v>0</v>
      </c>
      <c r="BZ164" s="39">
        <f>BY164*$D164*$E164*$F164*$H164*$BZ$8</f>
        <v>0</v>
      </c>
      <c r="CA164" s="38"/>
      <c r="CB164" s="39">
        <f>CA164*$D164*$E164*$F164*$H164*$CB$8</f>
        <v>0</v>
      </c>
      <c r="CC164" s="38">
        <v>20</v>
      </c>
      <c r="CD164" s="39">
        <f>CC164*$D164*$E164*$F164*$H164*$CD$8</f>
        <v>543876.48</v>
      </c>
      <c r="CE164" s="38"/>
      <c r="CF164" s="39">
        <f>CE164*$D164*$E164*$F164*$H164*$CF$8</f>
        <v>0</v>
      </c>
      <c r="CG164" s="38"/>
      <c r="CH164" s="39">
        <f>CG164*$D164*$E164*$F164*$H164*$CH$8</f>
        <v>0</v>
      </c>
      <c r="CI164" s="40"/>
      <c r="CJ164" s="39">
        <f>CI164*$D164*$E164*$F164*$H164*$CJ$8</f>
        <v>0</v>
      </c>
      <c r="CK164" s="38">
        <v>0</v>
      </c>
      <c r="CL164" s="39">
        <f>CK164*$D164*$E164*$F164*$H164*$CL$8</f>
        <v>0</v>
      </c>
      <c r="CM164" s="40">
        <v>0</v>
      </c>
      <c r="CN164" s="39">
        <f>CM164*$D164*$E164*$F164*$I164*$CN$8</f>
        <v>0</v>
      </c>
      <c r="CO164" s="38"/>
      <c r="CP164" s="39">
        <f>CO164*$D164*$E164*$F164*$J164*$CP$8</f>
        <v>0</v>
      </c>
      <c r="CQ164" s="39"/>
      <c r="CR164" s="39">
        <f>CQ164*D164*E164*F164</f>
        <v>0</v>
      </c>
      <c r="CS164" s="44">
        <f t="shared" si="665"/>
        <v>113</v>
      </c>
      <c r="CT164" s="44">
        <f t="shared" si="665"/>
        <v>2719382.4</v>
      </c>
      <c r="CU164" s="79">
        <f t="shared" si="577"/>
        <v>113</v>
      </c>
    </row>
    <row r="165" spans="1:99" s="1" customFormat="1" x14ac:dyDescent="0.25">
      <c r="A165" s="28"/>
      <c r="B165" s="28">
        <v>116</v>
      </c>
      <c r="C165" s="58" t="s">
        <v>275</v>
      </c>
      <c r="D165" s="34">
        <v>11480</v>
      </c>
      <c r="E165" s="35">
        <v>2.58</v>
      </c>
      <c r="F165" s="36">
        <v>1</v>
      </c>
      <c r="G165" s="34">
        <v>1.4</v>
      </c>
      <c r="H165" s="34">
        <v>1.68</v>
      </c>
      <c r="I165" s="34">
        <v>2.23</v>
      </c>
      <c r="J165" s="37">
        <v>2.57</v>
      </c>
      <c r="K165" s="63"/>
      <c r="L165" s="39">
        <f>SUM(K165*$D165*$E165*$F165*$G165*$L$8)</f>
        <v>0</v>
      </c>
      <c r="M165" s="63"/>
      <c r="N165" s="39">
        <f t="shared" si="578"/>
        <v>0</v>
      </c>
      <c r="O165" s="63"/>
      <c r="P165" s="39">
        <f>SUM(O165*$D165*$E165*$F165*$G165*$P$8)</f>
        <v>0</v>
      </c>
      <c r="Q165" s="64"/>
      <c r="R165" s="39">
        <f>SUM(Q165*$D165*$E165*$F165*$G165*$R$8)</f>
        <v>0</v>
      </c>
      <c r="S165" s="63"/>
      <c r="T165" s="39">
        <f>SUM(S165*$D165*$E165*$F165*$G165*$T$8)</f>
        <v>0</v>
      </c>
      <c r="U165" s="38"/>
      <c r="V165" s="39">
        <f>SUM(U165*$D165*$E165*$F165*$G165*$V$8)</f>
        <v>0</v>
      </c>
      <c r="W165" s="41"/>
      <c r="X165" s="39">
        <f t="shared" si="579"/>
        <v>0</v>
      </c>
      <c r="Y165" s="63"/>
      <c r="Z165" s="39">
        <f>SUM(Y165*$D165*$E165*$F165*$G165*$Z$8)</f>
        <v>0</v>
      </c>
      <c r="AA165" s="63"/>
      <c r="AB165" s="39">
        <f>SUM(AA165*$D165*$E165*$F165*$G165*$AB$8)</f>
        <v>0</v>
      </c>
      <c r="AC165" s="63"/>
      <c r="AD165" s="39">
        <f>SUM(AC165*$D165*$E165*$F165*$G165*$AD$8)</f>
        <v>0</v>
      </c>
      <c r="AE165" s="63"/>
      <c r="AF165" s="39">
        <f>AE165*$D165*$E165*$F165*$H165*$AF$8</f>
        <v>0</v>
      </c>
      <c r="AG165" s="64"/>
      <c r="AH165" s="39">
        <f>AG165*$D165*$E165*$F165*$H165*$AH$8</f>
        <v>0</v>
      </c>
      <c r="AI165" s="41"/>
      <c r="AJ165" s="39">
        <f>SUM(AI165*$D165*$E165*$F165*$G165*$AJ$8)</f>
        <v>0</v>
      </c>
      <c r="AK165" s="63"/>
      <c r="AL165" s="39">
        <f>SUM(AK165*$D165*$E165*$F165*$G165*$AL$8)</f>
        <v>0</v>
      </c>
      <c r="AM165" s="63"/>
      <c r="AN165" s="39">
        <f>SUM(AM165*$D165*$E165*$F165*$G165*$AN$8)</f>
        <v>0</v>
      </c>
      <c r="AO165" s="63"/>
      <c r="AP165" s="39">
        <f>SUM(AO165*$D165*$E165*$F165*$G165*$AP$8)</f>
        <v>0</v>
      </c>
      <c r="AQ165" s="63"/>
      <c r="AR165" s="39">
        <f>SUM(AQ165*$D165*$E165*$F165*$G165*$AR$8)</f>
        <v>0</v>
      </c>
      <c r="AS165" s="63"/>
      <c r="AT165" s="39">
        <f>SUM(AS165*$D165*$E165*$F165*$G165*$AT$8)</f>
        <v>0</v>
      </c>
      <c r="AU165" s="38"/>
      <c r="AV165" s="39">
        <f>SUM(AU165*$D165*$E165*$F165*$G165*$AV$8)</f>
        <v>0</v>
      </c>
      <c r="AW165" s="63"/>
      <c r="AX165" s="39">
        <f>SUM(AW165*$D165*$E165*$F165*$G165*$AX$8)</f>
        <v>0</v>
      </c>
      <c r="AY165" s="63"/>
      <c r="AZ165" s="39">
        <f>SUM(AY165*$D165*$E165*$F165*$G165*$AZ$8)</f>
        <v>0</v>
      </c>
      <c r="BA165" s="63"/>
      <c r="BB165" s="39">
        <f>SUM(BA165*$D165*$E165*$F165*$G165*$BB$8)</f>
        <v>0</v>
      </c>
      <c r="BC165" s="63"/>
      <c r="BD165" s="39">
        <f>SUM(BC165*$D165*$E165*$F165*$G165*$BD$8)</f>
        <v>0</v>
      </c>
      <c r="BE165" s="63"/>
      <c r="BF165" s="39">
        <f>SUM(BE165*$D165*$E165*$F165*$G165*$BF$8)</f>
        <v>0</v>
      </c>
      <c r="BG165" s="38"/>
      <c r="BH165" s="39">
        <f>SUM(BG165*$D165*$E165*$F165*$G165*$BH$8)</f>
        <v>0</v>
      </c>
      <c r="BI165" s="63"/>
      <c r="BJ165" s="39">
        <f>BI165*$D165*$E165*$F165*$H165*$BJ$8</f>
        <v>0</v>
      </c>
      <c r="BK165" s="63"/>
      <c r="BL165" s="39">
        <f>BK165*$D165*$E165*$F165*$H165*$BL$8</f>
        <v>0</v>
      </c>
      <c r="BM165" s="71"/>
      <c r="BN165" s="39">
        <f>BM165*$D165*$E165*$F165*$H165*$BN$8</f>
        <v>0</v>
      </c>
      <c r="BO165" s="63"/>
      <c r="BP165" s="39">
        <f>BO165*$D165*$E165*$F165*$H165*$BP$8</f>
        <v>0</v>
      </c>
      <c r="BQ165" s="64"/>
      <c r="BR165" s="39">
        <f>BQ165*$D165*$E165*$F165*$H165*$BR$8</f>
        <v>0</v>
      </c>
      <c r="BS165" s="63"/>
      <c r="BT165" s="39">
        <f>BS165*$D165*$E165*$F165*$H165*$BT$8</f>
        <v>0</v>
      </c>
      <c r="BU165" s="63"/>
      <c r="BV165" s="39">
        <f>BU165*$D165*$E165*$F165*$H165*$BV$8</f>
        <v>0</v>
      </c>
      <c r="BW165" s="64"/>
      <c r="BX165" s="39">
        <f>BW165*$D165*$E165*$F165*$H165*$BX$8</f>
        <v>0</v>
      </c>
      <c r="BY165" s="63"/>
      <c r="BZ165" s="39">
        <f>BY165*$D165*$E165*$F165*$H165*$BZ$8</f>
        <v>0</v>
      </c>
      <c r="CA165" s="63"/>
      <c r="CB165" s="39">
        <f>CA165*$D165*$E165*$F165*$H165*$CB$8</f>
        <v>0</v>
      </c>
      <c r="CC165" s="63"/>
      <c r="CD165" s="39">
        <f>CC165*$D165*$E165*$F165*$H165*$CD$8</f>
        <v>0</v>
      </c>
      <c r="CE165" s="63"/>
      <c r="CF165" s="39">
        <f>CE165*$D165*$E165*$F165*$H165*$CF$8</f>
        <v>0</v>
      </c>
      <c r="CG165" s="38"/>
      <c r="CH165" s="39">
        <f>CG165*$D165*$E165*$F165*$H165*$CH$8</f>
        <v>0</v>
      </c>
      <c r="CI165" s="40"/>
      <c r="CJ165" s="39">
        <f>CI165*$D165*$E165*$F165*$H165*$CJ$8</f>
        <v>0</v>
      </c>
      <c r="CK165" s="63"/>
      <c r="CL165" s="39">
        <f>CK165*$D165*$E165*$F165*$H165*$CL$8</f>
        <v>0</v>
      </c>
      <c r="CM165" s="64"/>
      <c r="CN165" s="39">
        <f>CM165*$D165*$E165*$F165*$I165*$CN$8</f>
        <v>0</v>
      </c>
      <c r="CO165" s="63"/>
      <c r="CP165" s="39">
        <f>CO165*$D165*$E165*$F165*$J165*$CP$8</f>
        <v>0</v>
      </c>
      <c r="CQ165" s="39"/>
      <c r="CR165" s="39">
        <f>CQ165*D165*E165*F165</f>
        <v>0</v>
      </c>
      <c r="CS165" s="44">
        <f t="shared" si="665"/>
        <v>0</v>
      </c>
      <c r="CT165" s="44">
        <f t="shared" si="665"/>
        <v>0</v>
      </c>
      <c r="CU165" s="79">
        <f t="shared" si="577"/>
        <v>0</v>
      </c>
    </row>
    <row r="166" spans="1:99" s="1" customFormat="1" ht="45" x14ac:dyDescent="0.25">
      <c r="A166" s="28"/>
      <c r="B166" s="28">
        <v>117</v>
      </c>
      <c r="C166" s="58" t="s">
        <v>276</v>
      </c>
      <c r="D166" s="34">
        <v>11480</v>
      </c>
      <c r="E166" s="78">
        <v>12.27</v>
      </c>
      <c r="F166" s="36">
        <v>1</v>
      </c>
      <c r="G166" s="34">
        <v>1.4</v>
      </c>
      <c r="H166" s="34">
        <v>1.68</v>
      </c>
      <c r="I166" s="34">
        <v>2.23</v>
      </c>
      <c r="J166" s="37">
        <v>2.57</v>
      </c>
      <c r="K166" s="63"/>
      <c r="L166" s="39">
        <f>SUM(K166*$D166*$E166*$F166*$G166*$L$8)</f>
        <v>0</v>
      </c>
      <c r="M166" s="63"/>
      <c r="N166" s="39">
        <f t="shared" si="578"/>
        <v>0</v>
      </c>
      <c r="O166" s="63"/>
      <c r="P166" s="39">
        <f>SUM(O166*$D166*$E166*$F166*$G166*$P$8)</f>
        <v>0</v>
      </c>
      <c r="Q166" s="64"/>
      <c r="R166" s="39">
        <f>SUM(Q166*$D166*$E166*$F166*$G166*$R$8)</f>
        <v>0</v>
      </c>
      <c r="S166" s="63"/>
      <c r="T166" s="39">
        <f>SUM(S166*$D166*$E166*$F166*$G166*$T$8)</f>
        <v>0</v>
      </c>
      <c r="U166" s="38"/>
      <c r="V166" s="39">
        <f>SUM(U166*$D166*$E166*$F166*$G166*$V$8)</f>
        <v>0</v>
      </c>
      <c r="W166" s="41"/>
      <c r="X166" s="39">
        <f t="shared" si="579"/>
        <v>0</v>
      </c>
      <c r="Y166" s="63"/>
      <c r="Z166" s="39">
        <f>SUM(Y166*$D166*$E166*$F166*$G166*$Z$8)</f>
        <v>0</v>
      </c>
      <c r="AA166" s="63"/>
      <c r="AB166" s="39">
        <f>SUM(AA166*$D166*$E166*$F166*$G166*$AB$8)</f>
        <v>0</v>
      </c>
      <c r="AC166" s="63"/>
      <c r="AD166" s="39">
        <f>SUM(AC166*$D166*$E166*$F166*$G166*$AD$8)</f>
        <v>0</v>
      </c>
      <c r="AE166" s="63"/>
      <c r="AF166" s="39">
        <f>AE166*$D166*$E166*$F166*$H166*$AF$8</f>
        <v>0</v>
      </c>
      <c r="AG166" s="64"/>
      <c r="AH166" s="39">
        <f>AG166*$D166*$E166*$F166*$H166*$AH$8</f>
        <v>0</v>
      </c>
      <c r="AI166" s="41"/>
      <c r="AJ166" s="39">
        <f>SUM(AI166*$D166*$E166*$F166*$G166*$AJ$8)</f>
        <v>0</v>
      </c>
      <c r="AK166" s="63"/>
      <c r="AL166" s="39">
        <f>SUM(AK166*$D166*$E166*$F166*$G166*$AL$8)</f>
        <v>0</v>
      </c>
      <c r="AM166" s="63"/>
      <c r="AN166" s="39">
        <f>SUM(AM166*$D166*$E166*$F166*$G166*$AN$8)</f>
        <v>0</v>
      </c>
      <c r="AO166" s="63"/>
      <c r="AP166" s="39">
        <f>SUM(AO166*$D166*$E166*$F166*$G166*$AP$8)</f>
        <v>0</v>
      </c>
      <c r="AQ166" s="63"/>
      <c r="AR166" s="39">
        <f>SUM(AQ166*$D166*$E166*$F166*$G166*$AR$8)</f>
        <v>0</v>
      </c>
      <c r="AS166" s="63"/>
      <c r="AT166" s="39">
        <f>SUM(AS166*$D166*$E166*$F166*$G166*$AT$8)</f>
        <v>0</v>
      </c>
      <c r="AU166" s="63"/>
      <c r="AV166" s="39">
        <f>SUM(AU166*$D166*$E166*$F166*$G166*$AV$8)</f>
        <v>0</v>
      </c>
      <c r="AW166" s="63"/>
      <c r="AX166" s="39">
        <f>SUM(AW166*$D166*$E166*$F166*$G166*$AX$8)</f>
        <v>0</v>
      </c>
      <c r="AY166" s="63"/>
      <c r="AZ166" s="39">
        <f>SUM(AY166*$D166*$E166*$F166*$G166*$AZ$8)</f>
        <v>0</v>
      </c>
      <c r="BA166" s="63"/>
      <c r="BB166" s="39">
        <f>SUM(BA166*$D166*$E166*$F166*$G166*$BB$8)</f>
        <v>0</v>
      </c>
      <c r="BC166" s="63"/>
      <c r="BD166" s="39">
        <f>SUM(BC166*$D166*$E166*$F166*$G166*$BD$8)</f>
        <v>0</v>
      </c>
      <c r="BE166" s="63"/>
      <c r="BF166" s="39">
        <f>SUM(BE166*$D166*$E166*$F166*$G166*$BF$8)</f>
        <v>0</v>
      </c>
      <c r="BG166" s="63"/>
      <c r="BH166" s="39">
        <f>SUM(BG166*$D166*$E166*$F166*$G166*$BH$8)</f>
        <v>0</v>
      </c>
      <c r="BI166" s="63"/>
      <c r="BJ166" s="39">
        <f>BI166*$D166*$E166*$F166*$H166*$BJ$8</f>
        <v>0</v>
      </c>
      <c r="BK166" s="63"/>
      <c r="BL166" s="39">
        <f>BK166*$D166*$E166*$F166*$H166*$BL$8</f>
        <v>0</v>
      </c>
      <c r="BM166" s="71"/>
      <c r="BN166" s="39">
        <f>BM166*$D166*$E166*$F166*$H166*$BN$8</f>
        <v>0</v>
      </c>
      <c r="BO166" s="63"/>
      <c r="BP166" s="39">
        <f>BO166*$D166*$E166*$F166*$H166*$BP$8</f>
        <v>0</v>
      </c>
      <c r="BQ166" s="64"/>
      <c r="BR166" s="39">
        <f>BQ166*$D166*$E166*$F166*$H166*$BR$8</f>
        <v>0</v>
      </c>
      <c r="BS166" s="63"/>
      <c r="BT166" s="39">
        <f>BS166*$D166*$E166*$F166*$H166*$BT$8</f>
        <v>0</v>
      </c>
      <c r="BU166" s="63"/>
      <c r="BV166" s="39">
        <f>BU166*$D166*$E166*$F166*$H166*$BV$8</f>
        <v>0</v>
      </c>
      <c r="BW166" s="64"/>
      <c r="BX166" s="39">
        <f>BW166*$D166*$E166*$F166*$H166*$BX$8</f>
        <v>0</v>
      </c>
      <c r="BY166" s="63"/>
      <c r="BZ166" s="39">
        <f>BY166*$D166*$E166*$F166*$H166*$BZ$8</f>
        <v>0</v>
      </c>
      <c r="CA166" s="63"/>
      <c r="CB166" s="39">
        <f>CA166*$D166*$E166*$F166*$H166*$CB$8</f>
        <v>0</v>
      </c>
      <c r="CC166" s="63"/>
      <c r="CD166" s="39">
        <f>CC166*$D166*$E166*$F166*$H166*$CD$8</f>
        <v>0</v>
      </c>
      <c r="CE166" s="63"/>
      <c r="CF166" s="39">
        <f>CE166*$D166*$E166*$F166*$H166*$CF$8</f>
        <v>0</v>
      </c>
      <c r="CG166" s="63"/>
      <c r="CH166" s="39">
        <f>CG166*$D166*$E166*$F166*$H166*$CH$8</f>
        <v>0</v>
      </c>
      <c r="CI166" s="64"/>
      <c r="CJ166" s="39">
        <f>CI166*$D166*$E166*$F166*$H166*$CJ$8</f>
        <v>0</v>
      </c>
      <c r="CK166" s="63"/>
      <c r="CL166" s="39">
        <f>CK166*$D166*$E166*$F166*$H166*$CL$8</f>
        <v>0</v>
      </c>
      <c r="CM166" s="64"/>
      <c r="CN166" s="39">
        <f>CM166*$D166*$E166*$F166*$I166*$CN$8</f>
        <v>0</v>
      </c>
      <c r="CO166" s="63"/>
      <c r="CP166" s="39">
        <f>CO166*$D166*$E166*$F166*$J166*$CP$8</f>
        <v>0</v>
      </c>
      <c r="CQ166" s="39"/>
      <c r="CR166" s="39">
        <f>CQ166*D166*E166*F166</f>
        <v>0</v>
      </c>
      <c r="CS166" s="44">
        <f t="shared" si="665"/>
        <v>0</v>
      </c>
      <c r="CT166" s="44">
        <f t="shared" si="665"/>
        <v>0</v>
      </c>
      <c r="CU166" s="79">
        <f t="shared" si="577"/>
        <v>0</v>
      </c>
    </row>
    <row r="167" spans="1:99" s="1" customFormat="1" x14ac:dyDescent="0.25">
      <c r="A167" s="127">
        <v>36</v>
      </c>
      <c r="B167" s="127"/>
      <c r="C167" s="128" t="s">
        <v>277</v>
      </c>
      <c r="D167" s="136">
        <v>11480</v>
      </c>
      <c r="E167" s="143"/>
      <c r="F167" s="130">
        <v>1</v>
      </c>
      <c r="G167" s="136">
        <v>1.4</v>
      </c>
      <c r="H167" s="34">
        <v>1.68</v>
      </c>
      <c r="I167" s="34">
        <v>2.23</v>
      </c>
      <c r="J167" s="37">
        <v>2.57</v>
      </c>
      <c r="K167" s="90">
        <f>SUM(K168:K172)</f>
        <v>150</v>
      </c>
      <c r="L167" s="90">
        <f>SUM(L168:L172)</f>
        <v>23481192</v>
      </c>
      <c r="M167" s="90">
        <f>SUM(M168:M172)</f>
        <v>0</v>
      </c>
      <c r="N167" s="90">
        <f t="shared" ref="N167:CH167" si="666">SUM(N168:N172)</f>
        <v>0</v>
      </c>
      <c r="O167" s="90">
        <f t="shared" si="666"/>
        <v>0</v>
      </c>
      <c r="P167" s="90">
        <f t="shared" si="666"/>
        <v>0</v>
      </c>
      <c r="Q167" s="91">
        <f t="shared" si="666"/>
        <v>0</v>
      </c>
      <c r="R167" s="90">
        <f t="shared" si="666"/>
        <v>0</v>
      </c>
      <c r="S167" s="90">
        <f t="shared" si="666"/>
        <v>0</v>
      </c>
      <c r="T167" s="90">
        <f t="shared" si="666"/>
        <v>0</v>
      </c>
      <c r="U167" s="90">
        <f t="shared" si="666"/>
        <v>0</v>
      </c>
      <c r="V167" s="90">
        <f t="shared" si="666"/>
        <v>0</v>
      </c>
      <c r="W167" s="90">
        <f t="shared" si="666"/>
        <v>0</v>
      </c>
      <c r="X167" s="90">
        <f t="shared" si="666"/>
        <v>0</v>
      </c>
      <c r="Y167" s="90">
        <f t="shared" si="666"/>
        <v>0</v>
      </c>
      <c r="Z167" s="90">
        <f t="shared" si="666"/>
        <v>0</v>
      </c>
      <c r="AA167" s="90">
        <f t="shared" si="666"/>
        <v>0</v>
      </c>
      <c r="AB167" s="90">
        <f t="shared" si="666"/>
        <v>0</v>
      </c>
      <c r="AC167" s="141">
        <f>SUM(AC168:AC172)</f>
        <v>3</v>
      </c>
      <c r="AD167" s="141">
        <f>SUM(AD168:AD172)</f>
        <v>27000.959999999999</v>
      </c>
      <c r="AE167" s="90">
        <f t="shared" si="666"/>
        <v>0</v>
      </c>
      <c r="AF167" s="90">
        <f t="shared" si="666"/>
        <v>0</v>
      </c>
      <c r="AG167" s="91">
        <f t="shared" si="666"/>
        <v>0</v>
      </c>
      <c r="AH167" s="90">
        <f t="shared" si="666"/>
        <v>0</v>
      </c>
      <c r="AI167" s="90">
        <f t="shared" si="666"/>
        <v>0</v>
      </c>
      <c r="AJ167" s="90">
        <f t="shared" si="666"/>
        <v>0</v>
      </c>
      <c r="AK167" s="90">
        <f>SUM(AK168:AK172)</f>
        <v>0</v>
      </c>
      <c r="AL167" s="90">
        <f>SUM(AL168:AL172)</f>
        <v>0</v>
      </c>
      <c r="AM167" s="141">
        <f t="shared" si="666"/>
        <v>0</v>
      </c>
      <c r="AN167" s="141">
        <f t="shared" si="666"/>
        <v>0</v>
      </c>
      <c r="AO167" s="90">
        <f t="shared" si="666"/>
        <v>0</v>
      </c>
      <c r="AP167" s="90">
        <f t="shared" si="666"/>
        <v>0</v>
      </c>
      <c r="AQ167" s="90">
        <f t="shared" si="666"/>
        <v>100</v>
      </c>
      <c r="AR167" s="90">
        <f t="shared" si="666"/>
        <v>15654127.999999998</v>
      </c>
      <c r="AS167" s="90">
        <f t="shared" si="666"/>
        <v>0</v>
      </c>
      <c r="AT167" s="90">
        <f t="shared" si="666"/>
        <v>0</v>
      </c>
      <c r="AU167" s="90">
        <f t="shared" si="666"/>
        <v>0</v>
      </c>
      <c r="AV167" s="90">
        <f t="shared" si="666"/>
        <v>0</v>
      </c>
      <c r="AW167" s="90">
        <f t="shared" si="666"/>
        <v>0</v>
      </c>
      <c r="AX167" s="90">
        <f t="shared" si="666"/>
        <v>0</v>
      </c>
      <c r="AY167" s="90">
        <f t="shared" si="666"/>
        <v>0</v>
      </c>
      <c r="AZ167" s="90">
        <f t="shared" si="666"/>
        <v>0</v>
      </c>
      <c r="BA167" s="90">
        <f t="shared" si="666"/>
        <v>0</v>
      </c>
      <c r="BB167" s="90">
        <f t="shared" si="666"/>
        <v>0</v>
      </c>
      <c r="BC167" s="90">
        <f t="shared" si="666"/>
        <v>0</v>
      </c>
      <c r="BD167" s="90">
        <f t="shared" si="666"/>
        <v>0</v>
      </c>
      <c r="BE167" s="90">
        <f t="shared" si="666"/>
        <v>0</v>
      </c>
      <c r="BF167" s="90">
        <f t="shared" si="666"/>
        <v>0</v>
      </c>
      <c r="BG167" s="90">
        <f t="shared" si="666"/>
        <v>0</v>
      </c>
      <c r="BH167" s="90">
        <f t="shared" si="666"/>
        <v>0</v>
      </c>
      <c r="BI167" s="90">
        <f t="shared" si="666"/>
        <v>0</v>
      </c>
      <c r="BJ167" s="90">
        <f t="shared" si="666"/>
        <v>0</v>
      </c>
      <c r="BK167" s="90">
        <f>SUM(BK168:BK172)</f>
        <v>0</v>
      </c>
      <c r="BL167" s="90">
        <f>SUM(BL168:BL172)</f>
        <v>0</v>
      </c>
      <c r="BM167" s="90">
        <f>SUM(BM168:BM172)</f>
        <v>100</v>
      </c>
      <c r="BN167" s="90">
        <f>SUM(BN168:BN172)</f>
        <v>18784953.599999998</v>
      </c>
      <c r="BO167" s="90">
        <f t="shared" si="666"/>
        <v>0</v>
      </c>
      <c r="BP167" s="90">
        <f t="shared" si="666"/>
        <v>0</v>
      </c>
      <c r="BQ167" s="91">
        <f t="shared" si="666"/>
        <v>25</v>
      </c>
      <c r="BR167" s="90">
        <f t="shared" si="666"/>
        <v>4696238.3999999994</v>
      </c>
      <c r="BS167" s="90">
        <f t="shared" si="666"/>
        <v>3</v>
      </c>
      <c r="BT167" s="90">
        <f t="shared" si="666"/>
        <v>26615.232</v>
      </c>
      <c r="BU167" s="90">
        <f t="shared" si="666"/>
        <v>0</v>
      </c>
      <c r="BV167" s="90">
        <f t="shared" si="666"/>
        <v>0</v>
      </c>
      <c r="BW167" s="91">
        <f t="shared" si="666"/>
        <v>0</v>
      </c>
      <c r="BX167" s="90">
        <f t="shared" si="666"/>
        <v>0</v>
      </c>
      <c r="BY167" s="90">
        <f t="shared" si="666"/>
        <v>0</v>
      </c>
      <c r="BZ167" s="90">
        <f t="shared" si="666"/>
        <v>0</v>
      </c>
      <c r="CA167" s="90">
        <f t="shared" si="666"/>
        <v>0</v>
      </c>
      <c r="CB167" s="90">
        <f t="shared" si="666"/>
        <v>0</v>
      </c>
      <c r="CC167" s="90">
        <f t="shared" si="666"/>
        <v>0</v>
      </c>
      <c r="CD167" s="90">
        <f t="shared" si="666"/>
        <v>0</v>
      </c>
      <c r="CE167" s="90">
        <f t="shared" si="666"/>
        <v>0</v>
      </c>
      <c r="CF167" s="90">
        <f t="shared" si="666"/>
        <v>0</v>
      </c>
      <c r="CG167" s="90">
        <f t="shared" si="666"/>
        <v>0</v>
      </c>
      <c r="CH167" s="90">
        <f t="shared" si="666"/>
        <v>0</v>
      </c>
      <c r="CI167" s="91">
        <f t="shared" ref="CI167:CT167" si="667">SUM(CI168:CI172)</f>
        <v>0</v>
      </c>
      <c r="CJ167" s="90">
        <f t="shared" si="667"/>
        <v>0</v>
      </c>
      <c r="CK167" s="90">
        <f t="shared" si="667"/>
        <v>0</v>
      </c>
      <c r="CL167" s="90">
        <f t="shared" si="667"/>
        <v>0</v>
      </c>
      <c r="CM167" s="91">
        <v>0</v>
      </c>
      <c r="CN167" s="90">
        <f t="shared" si="667"/>
        <v>0</v>
      </c>
      <c r="CO167" s="90">
        <f t="shared" si="667"/>
        <v>0</v>
      </c>
      <c r="CP167" s="90">
        <f t="shared" si="667"/>
        <v>0</v>
      </c>
      <c r="CQ167" s="90">
        <f t="shared" si="667"/>
        <v>0</v>
      </c>
      <c r="CR167" s="90">
        <f t="shared" si="667"/>
        <v>0</v>
      </c>
      <c r="CS167" s="90">
        <f t="shared" si="667"/>
        <v>381</v>
      </c>
      <c r="CT167" s="90">
        <f t="shared" si="667"/>
        <v>62670128.191999994</v>
      </c>
      <c r="CU167" s="79"/>
    </row>
    <row r="168" spans="1:99" s="1" customFormat="1" ht="45" x14ac:dyDescent="0.25">
      <c r="A168" s="28"/>
      <c r="B168" s="28">
        <v>118</v>
      </c>
      <c r="C168" s="58" t="s">
        <v>278</v>
      </c>
      <c r="D168" s="34">
        <v>11480</v>
      </c>
      <c r="E168" s="35">
        <v>7.86</v>
      </c>
      <c r="F168" s="36">
        <v>1</v>
      </c>
      <c r="G168" s="34">
        <v>1.4</v>
      </c>
      <c r="H168" s="34">
        <v>1.68</v>
      </c>
      <c r="I168" s="34">
        <v>2.23</v>
      </c>
      <c r="J168" s="37">
        <v>2.57</v>
      </c>
      <c r="K168" s="38"/>
      <c r="L168" s="39">
        <f>SUM(K168*$D168*$E168*$F168*$G168*$L$8)</f>
        <v>0</v>
      </c>
      <c r="M168" s="38"/>
      <c r="N168" s="39">
        <f t="shared" si="578"/>
        <v>0</v>
      </c>
      <c r="O168" s="38"/>
      <c r="P168" s="39">
        <f>SUM(O168*$D168*$E168*$F168*$G168*$P$8)</f>
        <v>0</v>
      </c>
      <c r="Q168" s="40"/>
      <c r="R168" s="39">
        <f>SUM(Q168*$D168*$E168*$F168*$G168*$R$8)</f>
        <v>0</v>
      </c>
      <c r="S168" s="38"/>
      <c r="T168" s="39">
        <f>SUM(S168*$D168*$E168*$F168*$G168*$T$8)</f>
        <v>0</v>
      </c>
      <c r="U168" s="38"/>
      <c r="V168" s="39">
        <f>SUM(U168*$D168*$E168*$F168*$G168*$V$8)</f>
        <v>0</v>
      </c>
      <c r="W168" s="41"/>
      <c r="X168" s="39">
        <f t="shared" si="579"/>
        <v>0</v>
      </c>
      <c r="Y168" s="38"/>
      <c r="Z168" s="39">
        <f>SUM(Y168*$D168*$E168*$F168*$G168*$Z$8)</f>
        <v>0</v>
      </c>
      <c r="AA168" s="38"/>
      <c r="AB168" s="39">
        <f>SUM(AA168*$D168*$E168*$F168*$G168*$AB$8)</f>
        <v>0</v>
      </c>
      <c r="AC168" s="38"/>
      <c r="AD168" s="39">
        <f>SUM(AC168*$D168*$E168*$F168*$G168*$AD$8)</f>
        <v>0</v>
      </c>
      <c r="AE168" s="38"/>
      <c r="AF168" s="39">
        <f>AE168*$D168*$E168*$F168*$H168*$AF$8</f>
        <v>0</v>
      </c>
      <c r="AG168" s="40"/>
      <c r="AH168" s="39">
        <f>AG168*$D168*$E168*$F168*$H168*$AH$8</f>
        <v>0</v>
      </c>
      <c r="AI168" s="41"/>
      <c r="AJ168" s="39">
        <f>SUM(AI168*$D168*$E168*$F168*$G168*$AJ$8)</f>
        <v>0</v>
      </c>
      <c r="AK168" s="38"/>
      <c r="AL168" s="39">
        <f>SUM(AK168*$D168*$E168*$F168*$G168*$AL$8)</f>
        <v>0</v>
      </c>
      <c r="AM168" s="38"/>
      <c r="AN168" s="39">
        <f>SUM(AM168*$D168*$E168*$F168*$G168*$AN$8)</f>
        <v>0</v>
      </c>
      <c r="AO168" s="38"/>
      <c r="AP168" s="39">
        <f>SUM(AO168*$D168*$E168*$F168*$G168*$AP$8)</f>
        <v>0</v>
      </c>
      <c r="AQ168" s="38"/>
      <c r="AR168" s="39">
        <f>SUM(AQ168*$D168*$E168*$F168*$G168*$AR$8)</f>
        <v>0</v>
      </c>
      <c r="AS168" s="38"/>
      <c r="AT168" s="39">
        <f>SUM(AS168*$D168*$E168*$F168*$G168*$AT$8)</f>
        <v>0</v>
      </c>
      <c r="AU168" s="38"/>
      <c r="AV168" s="39">
        <f>SUM(AU168*$D168*$E168*$F168*$G168*$AV$8)</f>
        <v>0</v>
      </c>
      <c r="AW168" s="38"/>
      <c r="AX168" s="39">
        <f>SUM(AW168*$D168*$E168*$F168*$G168*$AX$8)</f>
        <v>0</v>
      </c>
      <c r="AY168" s="38"/>
      <c r="AZ168" s="39">
        <f>SUM(AY168*$D168*$E168*$F168*$G168*$AZ$8)</f>
        <v>0</v>
      </c>
      <c r="BA168" s="38"/>
      <c r="BB168" s="39">
        <f>SUM(BA168*$D168*$E168*$F168*$G168*$BB$8)</f>
        <v>0</v>
      </c>
      <c r="BC168" s="38"/>
      <c r="BD168" s="39">
        <f>SUM(BC168*$D168*$E168*$F168*$G168*$BD$8)</f>
        <v>0</v>
      </c>
      <c r="BE168" s="38"/>
      <c r="BF168" s="39">
        <f>SUM(BE168*$D168*$E168*$F168*$G168*$BF$8)</f>
        <v>0</v>
      </c>
      <c r="BG168" s="38"/>
      <c r="BH168" s="39">
        <f>SUM(BG168*$D168*$E168*$F168*$G168*$BH$8)</f>
        <v>0</v>
      </c>
      <c r="BI168" s="38"/>
      <c r="BJ168" s="39">
        <f>BI168*$D168*$E168*$F168*$H168*$BJ$8</f>
        <v>0</v>
      </c>
      <c r="BK168" s="38"/>
      <c r="BL168" s="39">
        <f>BK168*$D168*$E168*$F168*$H168*$BL$8</f>
        <v>0</v>
      </c>
      <c r="BM168" s="70"/>
      <c r="BN168" s="39">
        <f>BM168*$D168*$E168*$F168*$H168*$BN$8</f>
        <v>0</v>
      </c>
      <c r="BO168" s="38"/>
      <c r="BP168" s="39">
        <f>BO168*$D168*$E168*$F168*$H168*$BP$8</f>
        <v>0</v>
      </c>
      <c r="BQ168" s="40"/>
      <c r="BR168" s="39">
        <f>BQ168*$D168*$E168*$F168*$H168*$BR$8</f>
        <v>0</v>
      </c>
      <c r="BS168" s="38"/>
      <c r="BT168" s="39">
        <f>BS168*$D168*$E168*$F168*$H168*$BT$8</f>
        <v>0</v>
      </c>
      <c r="BU168" s="38"/>
      <c r="BV168" s="39">
        <f>BU168*$D168*$E168*$F168*$H168*$BV$8</f>
        <v>0</v>
      </c>
      <c r="BW168" s="40"/>
      <c r="BX168" s="39">
        <f>BW168*$D168*$E168*$F168*$H168*$BX$8</f>
        <v>0</v>
      </c>
      <c r="BY168" s="38"/>
      <c r="BZ168" s="39">
        <f>BY168*$D168*$E168*$F168*$H168*$BZ$8</f>
        <v>0</v>
      </c>
      <c r="CA168" s="38"/>
      <c r="CB168" s="39">
        <f>CA168*$D168*$E168*$F168*$H168*$CB$8</f>
        <v>0</v>
      </c>
      <c r="CC168" s="38"/>
      <c r="CD168" s="39">
        <f>CC168*$D168*$E168*$F168*$H168*$CD$8</f>
        <v>0</v>
      </c>
      <c r="CE168" s="38"/>
      <c r="CF168" s="39">
        <f>CE168*$D168*$E168*$F168*$H168*$CF$8</f>
        <v>0</v>
      </c>
      <c r="CG168" s="38"/>
      <c r="CH168" s="39">
        <f>CG168*$D168*$E168*$F168*$H168*$CH$8</f>
        <v>0</v>
      </c>
      <c r="CI168" s="40"/>
      <c r="CJ168" s="39">
        <f>CI168*$D168*$E168*$F168*$H168*$CJ$8</f>
        <v>0</v>
      </c>
      <c r="CK168" s="38"/>
      <c r="CL168" s="39">
        <f>CK168*$D168*$E168*$F168*$H168*$CL$8</f>
        <v>0</v>
      </c>
      <c r="CM168" s="40"/>
      <c r="CN168" s="39">
        <f>CM168*$D168*$E168*$F168*$I168*$CN$8</f>
        <v>0</v>
      </c>
      <c r="CO168" s="43"/>
      <c r="CP168" s="39">
        <f>CO168*$D168*$E168*$F168*$J168*$CP$8</f>
        <v>0</v>
      </c>
      <c r="CQ168" s="39"/>
      <c r="CR168" s="39">
        <f>CQ168*D168*E168*F168</f>
        <v>0</v>
      </c>
      <c r="CS168" s="44">
        <f t="shared" ref="CS168:CT172" si="668">SUM(M168+K168+W168+O168+Q168+Y168+U168+S168+AA168+AE168+AC168+AG168+AI168+AM168+BI168+BO168+AK168+AW168+AY168+CA168+CC168+BY168+CE168+CG168+BS168+BU168+AO168+AQ168+AS168+AU168+BK168+BM168+BQ168+BA168+BC168+BE168+BG168+BW168+CI168+CK168+CM168+CO168+CQ168)</f>
        <v>0</v>
      </c>
      <c r="CT168" s="44">
        <f t="shared" si="668"/>
        <v>0</v>
      </c>
      <c r="CU168" s="79">
        <f t="shared" si="577"/>
        <v>0</v>
      </c>
    </row>
    <row r="169" spans="1:99" s="1" customFormat="1" ht="45" x14ac:dyDescent="0.25">
      <c r="A169" s="28"/>
      <c r="B169" s="28">
        <v>119</v>
      </c>
      <c r="C169" s="33" t="s">
        <v>279</v>
      </c>
      <c r="D169" s="34">
        <v>11480</v>
      </c>
      <c r="E169" s="35">
        <v>0.56000000000000005</v>
      </c>
      <c r="F169" s="36">
        <v>1</v>
      </c>
      <c r="G169" s="34">
        <v>1.4</v>
      </c>
      <c r="H169" s="34">
        <v>1.68</v>
      </c>
      <c r="I169" s="34">
        <v>2.23</v>
      </c>
      <c r="J169" s="37">
        <v>2.57</v>
      </c>
      <c r="K169" s="38">
        <v>0</v>
      </c>
      <c r="L169" s="39">
        <f>SUM(K169*$D169*$E169*$F169*$G169*$L$8)</f>
        <v>0</v>
      </c>
      <c r="M169" s="38">
        <v>0</v>
      </c>
      <c r="N169" s="39">
        <f t="shared" si="578"/>
        <v>0</v>
      </c>
      <c r="O169" s="38"/>
      <c r="P169" s="39">
        <f>SUM(O169*$D169*$E169*$F169*$G169*$P$8)</f>
        <v>0</v>
      </c>
      <c r="Q169" s="40">
        <v>0</v>
      </c>
      <c r="R169" s="39">
        <f>SUM(Q169*$D169*$E169*$F169*$G169*$R$8)</f>
        <v>0</v>
      </c>
      <c r="S169" s="38"/>
      <c r="T169" s="39">
        <f>SUM(S169*$D169*$E169*$F169*$G169*$T$8)</f>
        <v>0</v>
      </c>
      <c r="U169" s="38"/>
      <c r="V169" s="39">
        <f>SUM(U169*$D169*$E169*$F169*$G169*$V$8)</f>
        <v>0</v>
      </c>
      <c r="W169" s="41"/>
      <c r="X169" s="39">
        <f t="shared" si="579"/>
        <v>0</v>
      </c>
      <c r="Y169" s="38">
        <v>0</v>
      </c>
      <c r="Z169" s="39">
        <f>SUM(Y169*$D169*$E169*$F169*$G169*$Z$8)</f>
        <v>0</v>
      </c>
      <c r="AA169" s="38">
        <v>0</v>
      </c>
      <c r="AB169" s="39">
        <f>SUM(AA169*$D169*$E169*$F169*$G169*$AB$8)</f>
        <v>0</v>
      </c>
      <c r="AC169" s="38">
        <v>3</v>
      </c>
      <c r="AD169" s="39">
        <f>SUM(AC169*$D169*$E169*$F169*$G169*$AD$8)</f>
        <v>27000.959999999999</v>
      </c>
      <c r="AE169" s="38">
        <v>0</v>
      </c>
      <c r="AF169" s="39">
        <f>AE169*$D169*$E169*$F169*$H169*$AF$8</f>
        <v>0</v>
      </c>
      <c r="AG169" s="40">
        <v>0</v>
      </c>
      <c r="AH169" s="39">
        <f>AG169*$D169*$E169*$F169*$H169*$AH$8</f>
        <v>0</v>
      </c>
      <c r="AI169" s="41"/>
      <c r="AJ169" s="39">
        <f>SUM(AI169*$D169*$E169*$F169*$G169*$AJ$8)</f>
        <v>0</v>
      </c>
      <c r="AK169" s="38"/>
      <c r="AL169" s="39">
        <f>SUM(AK169*$D169*$E169*$F169*$G169*$AL$8)</f>
        <v>0</v>
      </c>
      <c r="AM169" s="38">
        <v>0</v>
      </c>
      <c r="AN169" s="39">
        <f>SUM(AM169*$D169*$E169*$F169*$G169*$AN$8)</f>
        <v>0</v>
      </c>
      <c r="AO169" s="38">
        <v>0</v>
      </c>
      <c r="AP169" s="39">
        <f>SUM(AO169*$D169*$E169*$F169*$G169*$AP$8)</f>
        <v>0</v>
      </c>
      <c r="AQ169" s="38"/>
      <c r="AR169" s="39">
        <f>SUM(AQ169*$D169*$E169*$F169*$G169*$AR$8)</f>
        <v>0</v>
      </c>
      <c r="AS169" s="38"/>
      <c r="AT169" s="39">
        <f>SUM(AS169*$D169*$E169*$F169*$G169*$AT$8)</f>
        <v>0</v>
      </c>
      <c r="AU169" s="38"/>
      <c r="AV169" s="39">
        <f>SUM(AU169*$D169*$E169*$F169*$G169*$AV$8)</f>
        <v>0</v>
      </c>
      <c r="AW169" s="38">
        <v>0</v>
      </c>
      <c r="AX169" s="39">
        <f>SUM(AW169*$D169*$E169*$F169*$G169*$AX$8)</f>
        <v>0</v>
      </c>
      <c r="AY169" s="38">
        <v>0</v>
      </c>
      <c r="AZ169" s="39">
        <f>SUM(AY169*$D169*$E169*$F169*$G169*$AZ$8)</f>
        <v>0</v>
      </c>
      <c r="BA169" s="38">
        <v>0</v>
      </c>
      <c r="BB169" s="39">
        <f>SUM(BA169*$D169*$E169*$F169*$G169*$BB$8)</f>
        <v>0</v>
      </c>
      <c r="BC169" s="38">
        <v>0</v>
      </c>
      <c r="BD169" s="39">
        <f>SUM(BC169*$D169*$E169*$F169*$G169*$BD$8)</f>
        <v>0</v>
      </c>
      <c r="BE169" s="38">
        <v>0</v>
      </c>
      <c r="BF169" s="39">
        <f>SUM(BE169*$D169*$E169*$F169*$G169*$BF$8)</f>
        <v>0</v>
      </c>
      <c r="BG169" s="38"/>
      <c r="BH169" s="39">
        <f>SUM(BG169*$D169*$E169*$F169*$G169*$BH$8)</f>
        <v>0</v>
      </c>
      <c r="BI169" s="38">
        <v>0</v>
      </c>
      <c r="BJ169" s="39">
        <f>BI169*$D169*$E169*$F169*$H169*$BJ$8</f>
        <v>0</v>
      </c>
      <c r="BK169" s="38">
        <v>0</v>
      </c>
      <c r="BL169" s="39">
        <f>BK169*$D169*$E169*$F169*$H169*$BL$8</f>
        <v>0</v>
      </c>
      <c r="BM169" s="70">
        <v>0</v>
      </c>
      <c r="BN169" s="39">
        <f>BM169*$D169*$E169*$F169*$H169*$BN$8</f>
        <v>0</v>
      </c>
      <c r="BO169" s="38">
        <v>0</v>
      </c>
      <c r="BP169" s="39">
        <f>BO169*$D169*$E169*$F169*$H169*$BP$8</f>
        <v>0</v>
      </c>
      <c r="BQ169" s="40">
        <v>0</v>
      </c>
      <c r="BR169" s="39">
        <f>BQ169*$D169*$E169*$F169*$H169*$BR$8</f>
        <v>0</v>
      </c>
      <c r="BS169" s="38"/>
      <c r="BT169" s="39">
        <f>BS169*$D169*$E169*$F169*$H169*$BT$8</f>
        <v>0</v>
      </c>
      <c r="BU169" s="38"/>
      <c r="BV169" s="39">
        <f>BU169*$D169*$E169*$F169*$H169*$BV$8</f>
        <v>0</v>
      </c>
      <c r="BW169" s="40"/>
      <c r="BX169" s="39">
        <f>BW169*$D169*$E169*$F169*$H169*$BX$8</f>
        <v>0</v>
      </c>
      <c r="BY169" s="38"/>
      <c r="BZ169" s="39">
        <f>BY169*$D169*$E169*$F169*$H169*$BZ$8</f>
        <v>0</v>
      </c>
      <c r="CA169" s="38"/>
      <c r="CB169" s="39">
        <f>CA169*$D169*$E169*$F169*$H169*$CB$8</f>
        <v>0</v>
      </c>
      <c r="CC169" s="38"/>
      <c r="CD169" s="39">
        <f>CC169*$D169*$E169*$F169*$H169*$CD$8</f>
        <v>0</v>
      </c>
      <c r="CE169" s="38">
        <v>0</v>
      </c>
      <c r="CF169" s="39">
        <f>CE169*$D169*$E169*$F169*$H169*$CF$8</f>
        <v>0</v>
      </c>
      <c r="CG169" s="38"/>
      <c r="CH169" s="39">
        <f>CG169*$D169*$E169*$F169*$H169*$CH$8</f>
        <v>0</v>
      </c>
      <c r="CI169" s="40"/>
      <c r="CJ169" s="39">
        <f>CI169*$D169*$E169*$F169*$H169*$CJ$8</f>
        <v>0</v>
      </c>
      <c r="CK169" s="38">
        <v>0</v>
      </c>
      <c r="CL169" s="39">
        <f>CK169*$D169*$E169*$F169*$H169*$CL$8</f>
        <v>0</v>
      </c>
      <c r="CM169" s="40">
        <v>0</v>
      </c>
      <c r="CN169" s="39">
        <f>CM169*$D169*$E169*$F169*$I169*$CN$8</f>
        <v>0</v>
      </c>
      <c r="CO169" s="38">
        <v>0</v>
      </c>
      <c r="CP169" s="39">
        <f>CO169*$D169*$E169*$F169*$J169*$CP$8</f>
        <v>0</v>
      </c>
      <c r="CQ169" s="39"/>
      <c r="CR169" s="39">
        <f>CQ169*D169*E169*F169</f>
        <v>0</v>
      </c>
      <c r="CS169" s="44">
        <f t="shared" si="668"/>
        <v>3</v>
      </c>
      <c r="CT169" s="44">
        <f t="shared" si="668"/>
        <v>27000.959999999999</v>
      </c>
      <c r="CU169" s="79">
        <f t="shared" si="577"/>
        <v>3</v>
      </c>
    </row>
    <row r="170" spans="1:99" s="1" customFormat="1" ht="75" x14ac:dyDescent="0.25">
      <c r="A170" s="28"/>
      <c r="B170" s="28">
        <v>120</v>
      </c>
      <c r="C170" s="58" t="s">
        <v>280</v>
      </c>
      <c r="D170" s="34">
        <v>11480</v>
      </c>
      <c r="E170" s="35">
        <v>0.46</v>
      </c>
      <c r="F170" s="36">
        <v>1</v>
      </c>
      <c r="G170" s="34">
        <v>1.4</v>
      </c>
      <c r="H170" s="34">
        <v>1.68</v>
      </c>
      <c r="I170" s="34">
        <v>2.23</v>
      </c>
      <c r="J170" s="37">
        <v>2.57</v>
      </c>
      <c r="K170" s="38">
        <v>0</v>
      </c>
      <c r="L170" s="39">
        <f>SUM(K170*$D170*$E170*$F170*$G170*$L$8)</f>
        <v>0</v>
      </c>
      <c r="M170" s="38">
        <v>0</v>
      </c>
      <c r="N170" s="39">
        <f t="shared" si="578"/>
        <v>0</v>
      </c>
      <c r="O170" s="38">
        <v>0</v>
      </c>
      <c r="P170" s="39">
        <f>SUM(O170*$D170*$E170*$F170*$G170*$P$8)</f>
        <v>0</v>
      </c>
      <c r="Q170" s="40">
        <v>0</v>
      </c>
      <c r="R170" s="39">
        <f>SUM(Q170*$D170*$E170*$F170*$G170*$R$8)</f>
        <v>0</v>
      </c>
      <c r="S170" s="38">
        <v>0</v>
      </c>
      <c r="T170" s="39">
        <f>SUM(S170*$D170*$E170*$F170*$G170*$T$8)</f>
        <v>0</v>
      </c>
      <c r="U170" s="38"/>
      <c r="V170" s="39">
        <f>SUM(U170*$D170*$E170*$F170*$G170*$V$8)</f>
        <v>0</v>
      </c>
      <c r="W170" s="41"/>
      <c r="X170" s="39">
        <f t="shared" si="579"/>
        <v>0</v>
      </c>
      <c r="Y170" s="38">
        <v>0</v>
      </c>
      <c r="Z170" s="39">
        <f>SUM(Y170*$D170*$E170*$F170*$G170*$Z$8)</f>
        <v>0</v>
      </c>
      <c r="AA170" s="38">
        <v>0</v>
      </c>
      <c r="AB170" s="39">
        <f>SUM(AA170*$D170*$E170*$F170*$G170*$AB$8)</f>
        <v>0</v>
      </c>
      <c r="AC170" s="38"/>
      <c r="AD170" s="39">
        <f>SUM(AC170*$D170*$E170*$F170*$G170*$AD$8)</f>
        <v>0</v>
      </c>
      <c r="AE170" s="38">
        <v>0</v>
      </c>
      <c r="AF170" s="39">
        <f>AE170*$D170*$E170*$F170*$H170*$AF$8</f>
        <v>0</v>
      </c>
      <c r="AG170" s="40"/>
      <c r="AH170" s="39">
        <f>AG170*$D170*$E170*$F170*$H170*$AH$8</f>
        <v>0</v>
      </c>
      <c r="AI170" s="41"/>
      <c r="AJ170" s="39">
        <f>SUM(AI170*$D170*$E170*$F170*$G170*$AJ$8)</f>
        <v>0</v>
      </c>
      <c r="AK170" s="38"/>
      <c r="AL170" s="39">
        <f>SUM(AK170*$D170*$E170*$F170*$G170*$AL$8)</f>
        <v>0</v>
      </c>
      <c r="AM170" s="38">
        <v>0</v>
      </c>
      <c r="AN170" s="39">
        <f>SUM(AM170*$D170*$E170*$F170*$G170*$AN$8)</f>
        <v>0</v>
      </c>
      <c r="AO170" s="38">
        <v>0</v>
      </c>
      <c r="AP170" s="39">
        <f>SUM(AO170*$D170*$E170*$F170*$G170*$AP$8)</f>
        <v>0</v>
      </c>
      <c r="AQ170" s="38"/>
      <c r="AR170" s="39">
        <f>SUM(AQ170*$D170*$E170*$F170*$G170*$AR$8)</f>
        <v>0</v>
      </c>
      <c r="AS170" s="38"/>
      <c r="AT170" s="39">
        <f>SUM(AS170*$D170*$E170*$F170*$G170*$AT$8)</f>
        <v>0</v>
      </c>
      <c r="AU170" s="38"/>
      <c r="AV170" s="39">
        <f>SUM(AU170*$D170*$E170*$F170*$G170*$AV$8)</f>
        <v>0</v>
      </c>
      <c r="AW170" s="38"/>
      <c r="AX170" s="39">
        <f>SUM(AW170*$D170*$E170*$F170*$G170*$AX$8)</f>
        <v>0</v>
      </c>
      <c r="AY170" s="38">
        <v>0</v>
      </c>
      <c r="AZ170" s="39">
        <f>SUM(AY170*$D170*$E170*$F170*$G170*$AZ$8)</f>
        <v>0</v>
      </c>
      <c r="BA170" s="38">
        <v>0</v>
      </c>
      <c r="BB170" s="39">
        <f>SUM(BA170*$D170*$E170*$F170*$G170*$BB$8)</f>
        <v>0</v>
      </c>
      <c r="BC170" s="38">
        <v>0</v>
      </c>
      <c r="BD170" s="39">
        <f>SUM(BC170*$D170*$E170*$F170*$G170*$BD$8)</f>
        <v>0</v>
      </c>
      <c r="BE170" s="38">
        <v>0</v>
      </c>
      <c r="BF170" s="39">
        <f>SUM(BE170*$D170*$E170*$F170*$G170*$BF$8)</f>
        <v>0</v>
      </c>
      <c r="BG170" s="38"/>
      <c r="BH170" s="39">
        <f>SUM(BG170*$D170*$E170*$F170*$G170*$BH$8)</f>
        <v>0</v>
      </c>
      <c r="BI170" s="38">
        <v>0</v>
      </c>
      <c r="BJ170" s="39">
        <f>BI170*$D170*$E170*$F170*$H170*$BJ$8</f>
        <v>0</v>
      </c>
      <c r="BK170" s="38">
        <v>0</v>
      </c>
      <c r="BL170" s="39">
        <f>BK170*$D170*$E170*$F170*$H170*$BL$8</f>
        <v>0</v>
      </c>
      <c r="BM170" s="70">
        <v>0</v>
      </c>
      <c r="BN170" s="39">
        <f>BM170*$D170*$E170*$F170*$H170*$BN$8</f>
        <v>0</v>
      </c>
      <c r="BO170" s="38">
        <v>0</v>
      </c>
      <c r="BP170" s="39">
        <f>BO170*$D170*$E170*$F170*$H170*$BP$8</f>
        <v>0</v>
      </c>
      <c r="BQ170" s="40">
        <v>0</v>
      </c>
      <c r="BR170" s="39">
        <f>BQ170*$D170*$E170*$F170*$H170*$BR$8</f>
        <v>0</v>
      </c>
      <c r="BS170" s="43">
        <v>3</v>
      </c>
      <c r="BT170" s="39">
        <f>BS170*$D170*$E170*$F170*$H170*$BT$8</f>
        <v>26615.232</v>
      </c>
      <c r="BU170" s="38"/>
      <c r="BV170" s="39">
        <f>BU170*$D170*$E170*$F170*$H170*$BV$8</f>
        <v>0</v>
      </c>
      <c r="BW170" s="40"/>
      <c r="BX170" s="39">
        <f>BW170*$D170*$E170*$F170*$H170*$BX$8</f>
        <v>0</v>
      </c>
      <c r="BY170" s="43"/>
      <c r="BZ170" s="39">
        <f>BY170*$D170*$E170*$F170*$H170*$BZ$8</f>
        <v>0</v>
      </c>
      <c r="CA170" s="38"/>
      <c r="CB170" s="39">
        <f>CA170*$D170*$E170*$F170*$H170*$CB$8</f>
        <v>0</v>
      </c>
      <c r="CC170" s="38"/>
      <c r="CD170" s="39">
        <f>CC170*$D170*$E170*$F170*$H170*$CD$8</f>
        <v>0</v>
      </c>
      <c r="CE170" s="38">
        <v>0</v>
      </c>
      <c r="CF170" s="39">
        <f>CE170*$D170*$E170*$F170*$H170*$CF$8</f>
        <v>0</v>
      </c>
      <c r="CG170" s="38"/>
      <c r="CH170" s="39">
        <f>CG170*$D170*$E170*$F170*$H170*$CH$8</f>
        <v>0</v>
      </c>
      <c r="CI170" s="40"/>
      <c r="CJ170" s="39">
        <f>CI170*$D170*$E170*$F170*$H170*$CJ$8</f>
        <v>0</v>
      </c>
      <c r="CK170" s="38"/>
      <c r="CL170" s="39">
        <f>CK170*$D170*$E170*$F170*$H170*$CL$8</f>
        <v>0</v>
      </c>
      <c r="CM170" s="40"/>
      <c r="CN170" s="39">
        <f>CM170*$D170*$E170*$F170*$I170*$CN$8</f>
        <v>0</v>
      </c>
      <c r="CO170" s="38"/>
      <c r="CP170" s="39">
        <f>CO170*$D170*$E170*$F170*$J170*$CP$8</f>
        <v>0</v>
      </c>
      <c r="CQ170" s="39"/>
      <c r="CR170" s="39">
        <f>CQ170*D170*E170*F170</f>
        <v>0</v>
      </c>
      <c r="CS170" s="44">
        <f t="shared" si="668"/>
        <v>3</v>
      </c>
      <c r="CT170" s="44">
        <f t="shared" si="668"/>
        <v>26615.232</v>
      </c>
      <c r="CU170" s="79">
        <f t="shared" si="577"/>
        <v>3</v>
      </c>
    </row>
    <row r="171" spans="1:99" s="1" customFormat="1" ht="45" x14ac:dyDescent="0.25">
      <c r="A171" s="28"/>
      <c r="B171" s="28">
        <v>121</v>
      </c>
      <c r="C171" s="58" t="s">
        <v>281</v>
      </c>
      <c r="D171" s="34">
        <v>11480</v>
      </c>
      <c r="E171" s="35">
        <v>9.74</v>
      </c>
      <c r="F171" s="36">
        <v>1</v>
      </c>
      <c r="G171" s="34">
        <v>1.4</v>
      </c>
      <c r="H171" s="34">
        <v>1.68</v>
      </c>
      <c r="I171" s="34">
        <v>2.23</v>
      </c>
      <c r="J171" s="37">
        <v>2.57</v>
      </c>
      <c r="K171" s="63">
        <v>150</v>
      </c>
      <c r="L171" s="39">
        <f>SUM(K171*$D171*$E171*$F171*$G171*$L$8)</f>
        <v>23481192</v>
      </c>
      <c r="M171" s="63"/>
      <c r="N171" s="39">
        <f t="shared" si="578"/>
        <v>0</v>
      </c>
      <c r="O171" s="63"/>
      <c r="P171" s="39">
        <f>SUM(O171*$D171*$E171*$F171*$G171*$P$8)</f>
        <v>0</v>
      </c>
      <c r="Q171" s="64"/>
      <c r="R171" s="39">
        <f>SUM(Q171*$D171*$E171*$F171*$G171*$R$8)</f>
        <v>0</v>
      </c>
      <c r="S171" s="63"/>
      <c r="T171" s="39">
        <f>SUM(S171*$D171*$E171*$F171*$G171*$T$8)</f>
        <v>0</v>
      </c>
      <c r="U171" s="38"/>
      <c r="V171" s="39">
        <f>SUM(U171*$D171*$E171*$F171*$G171*$V$8)</f>
        <v>0</v>
      </c>
      <c r="W171" s="41"/>
      <c r="X171" s="39">
        <f t="shared" si="579"/>
        <v>0</v>
      </c>
      <c r="Y171" s="63"/>
      <c r="Z171" s="39">
        <f>SUM(Y171*$D171*$E171*$F171*$G171*$Z$8)</f>
        <v>0</v>
      </c>
      <c r="AA171" s="63"/>
      <c r="AB171" s="39">
        <f>SUM(AA171*$D171*$E171*$F171*$G171*$AB$8)</f>
        <v>0</v>
      </c>
      <c r="AC171" s="63"/>
      <c r="AD171" s="39">
        <f>SUM(AC171*$D171*$E171*$F171*$G171*$AD$8)</f>
        <v>0</v>
      </c>
      <c r="AE171" s="63"/>
      <c r="AF171" s="39">
        <f>AE171*$D171*$E171*$F171*$H171*$AF$8</f>
        <v>0</v>
      </c>
      <c r="AG171" s="64"/>
      <c r="AH171" s="39">
        <f>AG171*$D171*$E171*$F171*$H171*$AH$8</f>
        <v>0</v>
      </c>
      <c r="AI171" s="41"/>
      <c r="AJ171" s="39">
        <f>SUM(AI171*$D171*$E171*$F171*$G171*$AJ$8)</f>
        <v>0</v>
      </c>
      <c r="AK171" s="63"/>
      <c r="AL171" s="39">
        <f>SUM(AK171*$D171*$E171*$F171*$G171*$AL$8)</f>
        <v>0</v>
      </c>
      <c r="AM171" s="63"/>
      <c r="AN171" s="39">
        <f>SUM(AM171*$D171*$E171*$F171*$G171*$AN$8)</f>
        <v>0</v>
      </c>
      <c r="AO171" s="63"/>
      <c r="AP171" s="39">
        <f>SUM(AO171*$D171*$E171*$F171*$G171*$AP$8)</f>
        <v>0</v>
      </c>
      <c r="AQ171" s="63">
        <v>100</v>
      </c>
      <c r="AR171" s="39">
        <f>SUM(AQ171*$D171*$E171*$F171*$G171*$AR$8)</f>
        <v>15654127.999999998</v>
      </c>
      <c r="AS171" s="63"/>
      <c r="AT171" s="39">
        <f>SUM(AS171*$D171*$E171*$F171*$G171*$AT$8)</f>
        <v>0</v>
      </c>
      <c r="AU171" s="38"/>
      <c r="AV171" s="39">
        <f>SUM(AU171*$D171*$E171*$F171*$G171*$AV$8)</f>
        <v>0</v>
      </c>
      <c r="AW171" s="63"/>
      <c r="AX171" s="39">
        <f>SUM(AW171*$D171*$E171*$F171*$G171*$AX$8)</f>
        <v>0</v>
      </c>
      <c r="AY171" s="63"/>
      <c r="AZ171" s="39">
        <f>SUM(AY171*$D171*$E171*$F171*$G171*$AZ$8)</f>
        <v>0</v>
      </c>
      <c r="BA171" s="63"/>
      <c r="BB171" s="39">
        <f>SUM(BA171*$D171*$E171*$F171*$G171*$BB$8)</f>
        <v>0</v>
      </c>
      <c r="BC171" s="63"/>
      <c r="BD171" s="39">
        <f>SUM(BC171*$D171*$E171*$F171*$G171*$BD$8)</f>
        <v>0</v>
      </c>
      <c r="BE171" s="63"/>
      <c r="BF171" s="39">
        <f>SUM(BE171*$D171*$E171*$F171*$G171*$BF$8)</f>
        <v>0</v>
      </c>
      <c r="BG171" s="38"/>
      <c r="BH171" s="39">
        <f>SUM(BG171*$D171*$E171*$F171*$G171*$BH$8)</f>
        <v>0</v>
      </c>
      <c r="BI171" s="63"/>
      <c r="BJ171" s="39">
        <f>BI171*$D171*$E171*$F171*$H171*$BJ$8</f>
        <v>0</v>
      </c>
      <c r="BK171" s="63"/>
      <c r="BL171" s="39">
        <f>BK171*$D171*$E171*$F171*$H171*$BL$8</f>
        <v>0</v>
      </c>
      <c r="BM171" s="71">
        <v>100</v>
      </c>
      <c r="BN171" s="39">
        <f>BM171*$D171*$E171*$F171*$H171*$BN$8</f>
        <v>18784953.599999998</v>
      </c>
      <c r="BO171" s="63"/>
      <c r="BP171" s="39">
        <f>BO171*$D171*$E171*$F171*$H171*$BP$8</f>
        <v>0</v>
      </c>
      <c r="BQ171" s="64">
        <v>25</v>
      </c>
      <c r="BR171" s="39">
        <f>BQ171*$D171*$E171*$F171*$H171*$BR$8</f>
        <v>4696238.3999999994</v>
      </c>
      <c r="BS171" s="63"/>
      <c r="BT171" s="39">
        <f>BS171*$D171*$E171*$F171*$H171*$BT$8</f>
        <v>0</v>
      </c>
      <c r="BU171" s="63"/>
      <c r="BV171" s="39">
        <f>BU171*$D171*$E171*$F171*$H171*$BV$8</f>
        <v>0</v>
      </c>
      <c r="BW171" s="64"/>
      <c r="BX171" s="39">
        <f>BW171*$D171*$E171*$F171*$H171*$BX$8</f>
        <v>0</v>
      </c>
      <c r="BY171" s="63"/>
      <c r="BZ171" s="39">
        <f>BY171*$D171*$E171*$F171*$H171*$BZ$8</f>
        <v>0</v>
      </c>
      <c r="CA171" s="63"/>
      <c r="CB171" s="39">
        <f>CA171*$D171*$E171*$F171*$H171*$CB$8</f>
        <v>0</v>
      </c>
      <c r="CC171" s="63"/>
      <c r="CD171" s="39">
        <f>CC171*$D171*$E171*$F171*$H171*$CD$8</f>
        <v>0</v>
      </c>
      <c r="CE171" s="63"/>
      <c r="CF171" s="39">
        <f>CE171*$D171*$E171*$F171*$H171*$CF$8</f>
        <v>0</v>
      </c>
      <c r="CG171" s="38"/>
      <c r="CH171" s="39">
        <f>CG171*$D171*$E171*$F171*$H171*$CH$8</f>
        <v>0</v>
      </c>
      <c r="CI171" s="40"/>
      <c r="CJ171" s="39">
        <f>CI171*$D171*$E171*$F171*$H171*$CJ$8</f>
        <v>0</v>
      </c>
      <c r="CK171" s="63"/>
      <c r="CL171" s="39">
        <f>CK171*$D171*$E171*$F171*$H171*$CL$8</f>
        <v>0</v>
      </c>
      <c r="CM171" s="64"/>
      <c r="CN171" s="39">
        <f>CM171*$D171*$E171*$F171*$I171*$CN$8</f>
        <v>0</v>
      </c>
      <c r="CO171" s="63"/>
      <c r="CP171" s="39">
        <f>CO171*$D171*$E171*$F171*$J171*$CP$8</f>
        <v>0</v>
      </c>
      <c r="CQ171" s="39"/>
      <c r="CR171" s="39">
        <f>CQ171*D171*E171*F171</f>
        <v>0</v>
      </c>
      <c r="CS171" s="44">
        <f t="shared" si="668"/>
        <v>375</v>
      </c>
      <c r="CT171" s="44">
        <f t="shared" si="668"/>
        <v>62616511.999999993</v>
      </c>
      <c r="CU171" s="79">
        <f t="shared" si="577"/>
        <v>375</v>
      </c>
    </row>
    <row r="172" spans="1:99" s="1" customFormat="1" ht="30" x14ac:dyDescent="0.25">
      <c r="A172" s="28"/>
      <c r="B172" s="28">
        <v>122</v>
      </c>
      <c r="C172" s="58" t="s">
        <v>282</v>
      </c>
      <c r="D172" s="34">
        <v>11480</v>
      </c>
      <c r="E172" s="62">
        <v>7.4</v>
      </c>
      <c r="F172" s="36">
        <v>1</v>
      </c>
      <c r="G172" s="34">
        <v>1.4</v>
      </c>
      <c r="H172" s="34">
        <v>1.68</v>
      </c>
      <c r="I172" s="34">
        <v>2.23</v>
      </c>
      <c r="J172" s="37">
        <v>2.57</v>
      </c>
      <c r="K172" s="63"/>
      <c r="L172" s="39">
        <f>SUM(K172*$D172*$E172*$F172*$G172*$L$8)</f>
        <v>0</v>
      </c>
      <c r="M172" s="63"/>
      <c r="N172" s="39">
        <f t="shared" si="578"/>
        <v>0</v>
      </c>
      <c r="O172" s="63"/>
      <c r="P172" s="39">
        <f>SUM(O172*$D172*$E172*$F172*$G172*$P$8)</f>
        <v>0</v>
      </c>
      <c r="Q172" s="64"/>
      <c r="R172" s="39">
        <f>SUM(Q172*$D172*$E172*$F172*$G172*$R$8)</f>
        <v>0</v>
      </c>
      <c r="S172" s="63"/>
      <c r="T172" s="39">
        <f>SUM(S172*$D172*$E172*$F172*$G172*$T$8)</f>
        <v>0</v>
      </c>
      <c r="U172" s="38"/>
      <c r="V172" s="39">
        <f>SUM(U172*$D172*$E172*$F172*$G172*$V$8)</f>
        <v>0</v>
      </c>
      <c r="W172" s="41"/>
      <c r="X172" s="39">
        <f t="shared" si="579"/>
        <v>0</v>
      </c>
      <c r="Y172" s="63"/>
      <c r="Z172" s="39">
        <f>SUM(Y172*$D172*$E172*$F172*$G172*$Z$8)</f>
        <v>0</v>
      </c>
      <c r="AA172" s="63"/>
      <c r="AB172" s="39">
        <f>SUM(AA172*$D172*$E172*$F172*$G172*$AB$8)</f>
        <v>0</v>
      </c>
      <c r="AC172" s="63"/>
      <c r="AD172" s="39">
        <f>SUM(AC172*$D172*$E172*$F172*$G172*$AD$8)</f>
        <v>0</v>
      </c>
      <c r="AE172" s="63"/>
      <c r="AF172" s="39">
        <f>AE172*$D172*$E172*$F172*$H172*$AF$8</f>
        <v>0</v>
      </c>
      <c r="AG172" s="64"/>
      <c r="AH172" s="39">
        <f>AG172*$D172*$E172*$F172*$H172*$AH$8</f>
        <v>0</v>
      </c>
      <c r="AI172" s="41"/>
      <c r="AJ172" s="39">
        <f>SUM(AI172*$D172*$E172*$F172*$G172*$AJ$8)</f>
        <v>0</v>
      </c>
      <c r="AK172" s="63"/>
      <c r="AL172" s="39">
        <f>SUM(AK172*$D172*$E172*$F172*$G172*$AL$8)</f>
        <v>0</v>
      </c>
      <c r="AM172" s="63"/>
      <c r="AN172" s="39">
        <f>SUM(AM172*$D172*$E172*$F172*$G172*$AN$8)</f>
        <v>0</v>
      </c>
      <c r="AO172" s="63"/>
      <c r="AP172" s="39">
        <f>SUM(AO172*$D172*$E172*$F172*$G172*$AP$8)</f>
        <v>0</v>
      </c>
      <c r="AQ172" s="63"/>
      <c r="AR172" s="39">
        <f>SUM(AQ172*$D172*$E172*$F172*$G172*$AR$8)</f>
        <v>0</v>
      </c>
      <c r="AS172" s="63"/>
      <c r="AT172" s="39">
        <f>SUM(AS172*$D172*$E172*$F172*$G172*$AT$8)</f>
        <v>0</v>
      </c>
      <c r="AU172" s="38"/>
      <c r="AV172" s="39">
        <f>SUM(AU172*$D172*$E172*$F172*$G172*$AV$8)</f>
        <v>0</v>
      </c>
      <c r="AW172" s="63"/>
      <c r="AX172" s="39">
        <f>SUM(AW172*$D172*$E172*$F172*$G172*$AX$8)</f>
        <v>0</v>
      </c>
      <c r="AY172" s="63"/>
      <c r="AZ172" s="39">
        <f>SUM(AY172*$D172*$E172*$F172*$G172*$AZ$8)</f>
        <v>0</v>
      </c>
      <c r="BA172" s="63"/>
      <c r="BB172" s="39">
        <f>SUM(BA172*$D172*$E172*$F172*$G172*$BB$8)</f>
        <v>0</v>
      </c>
      <c r="BC172" s="63"/>
      <c r="BD172" s="39">
        <f>SUM(BC172*$D172*$E172*$F172*$G172*$BD$8)</f>
        <v>0</v>
      </c>
      <c r="BE172" s="63"/>
      <c r="BF172" s="39">
        <f>SUM(BE172*$D172*$E172*$F172*$G172*$BF$8)</f>
        <v>0</v>
      </c>
      <c r="BG172" s="38"/>
      <c r="BH172" s="39">
        <f>SUM(BG172*$D172*$E172*$F172*$G172*$BH$8)</f>
        <v>0</v>
      </c>
      <c r="BI172" s="63"/>
      <c r="BJ172" s="39">
        <f>BI172*$D172*$E172*$F172*$H172*$BJ$8</f>
        <v>0</v>
      </c>
      <c r="BK172" s="63"/>
      <c r="BL172" s="39">
        <f>BK172*$D172*$E172*$F172*$H172*$BL$8</f>
        <v>0</v>
      </c>
      <c r="BM172" s="71"/>
      <c r="BN172" s="39">
        <f>BM172*$D172*$E172*$F172*$H172*$BN$8</f>
        <v>0</v>
      </c>
      <c r="BO172" s="63"/>
      <c r="BP172" s="39">
        <f>BO172*$D172*$E172*$F172*$H172*$BP$8</f>
        <v>0</v>
      </c>
      <c r="BQ172" s="64"/>
      <c r="BR172" s="39">
        <f>BQ172*$D172*$E172*$F172*$H172*$BR$8</f>
        <v>0</v>
      </c>
      <c r="BS172" s="63"/>
      <c r="BT172" s="39">
        <f>BS172*$D172*$E172*$F172*$H172*$BT$8</f>
        <v>0</v>
      </c>
      <c r="BU172" s="63"/>
      <c r="BV172" s="39">
        <f>BU172*$D172*$E172*$F172*$H172*$BV$8</f>
        <v>0</v>
      </c>
      <c r="BW172" s="64"/>
      <c r="BX172" s="39">
        <f>BW172*$D172*$E172*$F172*$H172*$BX$8</f>
        <v>0</v>
      </c>
      <c r="BY172" s="63"/>
      <c r="BZ172" s="39">
        <f>BY172*$D172*$E172*$F172*$H172*$BZ$8</f>
        <v>0</v>
      </c>
      <c r="CA172" s="63"/>
      <c r="CB172" s="39">
        <f>CA172*$D172*$E172*$F172*$H172*$CB$8</f>
        <v>0</v>
      </c>
      <c r="CC172" s="63"/>
      <c r="CD172" s="39">
        <f>CC172*$D172*$E172*$F172*$H172*$CD$8</f>
        <v>0</v>
      </c>
      <c r="CE172" s="63"/>
      <c r="CF172" s="39">
        <f>CE172*$D172*$E172*$F172*$H172*$CF$8</f>
        <v>0</v>
      </c>
      <c r="CG172" s="38"/>
      <c r="CH172" s="39">
        <f>CG172*$D172*$E172*$F172*$H172*$CH$8</f>
        <v>0</v>
      </c>
      <c r="CI172" s="40"/>
      <c r="CJ172" s="39">
        <f>CI172*$D172*$E172*$F172*$H172*$CJ$8</f>
        <v>0</v>
      </c>
      <c r="CK172" s="63"/>
      <c r="CL172" s="39">
        <f>CK172*$D172*$E172*$F172*$H172*$CL$8</f>
        <v>0</v>
      </c>
      <c r="CM172" s="64"/>
      <c r="CN172" s="39">
        <f>CM172*$D172*$E172*$F172*$I172*$CN$8</f>
        <v>0</v>
      </c>
      <c r="CO172" s="63"/>
      <c r="CP172" s="39">
        <f>CO172*$D172*$E172*$F172*$J172*$CP$8</f>
        <v>0</v>
      </c>
      <c r="CQ172" s="39"/>
      <c r="CR172" s="39">
        <f>CQ172*D172*E172*F172</f>
        <v>0</v>
      </c>
      <c r="CS172" s="44">
        <f t="shared" si="668"/>
        <v>0</v>
      </c>
      <c r="CT172" s="44">
        <f t="shared" si="668"/>
        <v>0</v>
      </c>
      <c r="CU172" s="79">
        <f t="shared" si="577"/>
        <v>0</v>
      </c>
    </row>
    <row r="173" spans="1:99" s="1" customFormat="1" x14ac:dyDescent="0.25">
      <c r="A173" s="127">
        <v>37</v>
      </c>
      <c r="B173" s="127"/>
      <c r="C173" s="128" t="s">
        <v>283</v>
      </c>
      <c r="D173" s="136">
        <v>11480</v>
      </c>
      <c r="E173" s="143">
        <v>1</v>
      </c>
      <c r="F173" s="130">
        <v>1</v>
      </c>
      <c r="G173" s="136">
        <v>1.4</v>
      </c>
      <c r="H173" s="34">
        <v>1.68</v>
      </c>
      <c r="I173" s="34">
        <v>2.23</v>
      </c>
      <c r="J173" s="37">
        <v>2.57</v>
      </c>
      <c r="K173" s="90">
        <f>SUM(K174:K185)</f>
        <v>0</v>
      </c>
      <c r="L173" s="90">
        <f>SUM(L174:L185)</f>
        <v>0</v>
      </c>
      <c r="M173" s="90">
        <f>SUM(M174:M185)</f>
        <v>0</v>
      </c>
      <c r="N173" s="90">
        <f t="shared" ref="N173:CH173" si="669">SUM(N174:N185)</f>
        <v>0</v>
      </c>
      <c r="O173" s="90">
        <f t="shared" si="669"/>
        <v>0</v>
      </c>
      <c r="P173" s="90">
        <f t="shared" si="669"/>
        <v>0</v>
      </c>
      <c r="Q173" s="91">
        <f t="shared" si="669"/>
        <v>0</v>
      </c>
      <c r="R173" s="90">
        <f t="shared" si="669"/>
        <v>0</v>
      </c>
      <c r="S173" s="90">
        <f t="shared" si="669"/>
        <v>0</v>
      </c>
      <c r="T173" s="90">
        <f t="shared" si="669"/>
        <v>0</v>
      </c>
      <c r="U173" s="90">
        <f t="shared" si="669"/>
        <v>0</v>
      </c>
      <c r="V173" s="90">
        <f t="shared" si="669"/>
        <v>0</v>
      </c>
      <c r="W173" s="90">
        <f t="shared" si="669"/>
        <v>0</v>
      </c>
      <c r="X173" s="90">
        <f t="shared" si="669"/>
        <v>0</v>
      </c>
      <c r="Y173" s="90">
        <f t="shared" si="669"/>
        <v>0</v>
      </c>
      <c r="Z173" s="90">
        <f t="shared" si="669"/>
        <v>0</v>
      </c>
      <c r="AA173" s="90">
        <f t="shared" si="669"/>
        <v>0</v>
      </c>
      <c r="AB173" s="90">
        <f t="shared" si="669"/>
        <v>0</v>
      </c>
      <c r="AC173" s="141">
        <f>SUM(AC174:AC185)</f>
        <v>0</v>
      </c>
      <c r="AD173" s="141">
        <f>SUM(AD174:AD185)</f>
        <v>0</v>
      </c>
      <c r="AE173" s="90">
        <f t="shared" si="669"/>
        <v>0</v>
      </c>
      <c r="AF173" s="90">
        <f t="shared" si="669"/>
        <v>0</v>
      </c>
      <c r="AG173" s="91">
        <f t="shared" si="669"/>
        <v>0</v>
      </c>
      <c r="AH173" s="90">
        <f t="shared" si="669"/>
        <v>0</v>
      </c>
      <c r="AI173" s="90">
        <f t="shared" si="669"/>
        <v>0</v>
      </c>
      <c r="AJ173" s="90">
        <f t="shared" si="669"/>
        <v>0</v>
      </c>
      <c r="AK173" s="90">
        <f>SUM(AK174:AK185)</f>
        <v>0</v>
      </c>
      <c r="AL173" s="90">
        <f>SUM(AL174:AL185)</f>
        <v>0</v>
      </c>
      <c r="AM173" s="141">
        <f t="shared" si="669"/>
        <v>0</v>
      </c>
      <c r="AN173" s="141">
        <f t="shared" si="669"/>
        <v>0</v>
      </c>
      <c r="AO173" s="90">
        <f t="shared" si="669"/>
        <v>0</v>
      </c>
      <c r="AP173" s="90">
        <f t="shared" si="669"/>
        <v>0</v>
      </c>
      <c r="AQ173" s="90">
        <f t="shared" si="669"/>
        <v>0</v>
      </c>
      <c r="AR173" s="90">
        <f t="shared" si="669"/>
        <v>0</v>
      </c>
      <c r="AS173" s="90">
        <f t="shared" si="669"/>
        <v>360</v>
      </c>
      <c r="AT173" s="90">
        <f t="shared" si="669"/>
        <v>8273704.879999999</v>
      </c>
      <c r="AU173" s="90">
        <f t="shared" si="669"/>
        <v>0</v>
      </c>
      <c r="AV173" s="90">
        <f t="shared" si="669"/>
        <v>0</v>
      </c>
      <c r="AW173" s="90">
        <f t="shared" si="669"/>
        <v>0</v>
      </c>
      <c r="AX173" s="90">
        <f t="shared" si="669"/>
        <v>0</v>
      </c>
      <c r="AY173" s="90">
        <f t="shared" si="669"/>
        <v>0</v>
      </c>
      <c r="AZ173" s="90">
        <f t="shared" si="669"/>
        <v>0</v>
      </c>
      <c r="BA173" s="90">
        <f t="shared" si="669"/>
        <v>0</v>
      </c>
      <c r="BB173" s="90">
        <f t="shared" si="669"/>
        <v>0</v>
      </c>
      <c r="BC173" s="90">
        <f t="shared" si="669"/>
        <v>0</v>
      </c>
      <c r="BD173" s="90">
        <f t="shared" si="669"/>
        <v>0</v>
      </c>
      <c r="BE173" s="90">
        <f t="shared" si="669"/>
        <v>0</v>
      </c>
      <c r="BF173" s="90">
        <f t="shared" si="669"/>
        <v>0</v>
      </c>
      <c r="BG173" s="90">
        <f t="shared" si="669"/>
        <v>0</v>
      </c>
      <c r="BH173" s="90">
        <f t="shared" si="669"/>
        <v>0</v>
      </c>
      <c r="BI173" s="90">
        <f t="shared" si="669"/>
        <v>0</v>
      </c>
      <c r="BJ173" s="90">
        <f t="shared" si="669"/>
        <v>0</v>
      </c>
      <c r="BK173" s="90">
        <f>SUM(BK174:BK185)</f>
        <v>0</v>
      </c>
      <c r="BL173" s="90">
        <f>SUM(BL174:BL185)</f>
        <v>0</v>
      </c>
      <c r="BM173" s="90">
        <f>SUM(BM174:BM185)</f>
        <v>0</v>
      </c>
      <c r="BN173" s="90">
        <f>SUM(BN174:BN185)</f>
        <v>0</v>
      </c>
      <c r="BO173" s="90">
        <f t="shared" si="669"/>
        <v>0</v>
      </c>
      <c r="BP173" s="90">
        <f t="shared" si="669"/>
        <v>0</v>
      </c>
      <c r="BQ173" s="91">
        <f t="shared" si="669"/>
        <v>0</v>
      </c>
      <c r="BR173" s="90">
        <f t="shared" si="669"/>
        <v>0</v>
      </c>
      <c r="BS173" s="90">
        <f t="shared" si="669"/>
        <v>0</v>
      </c>
      <c r="BT173" s="90">
        <f t="shared" si="669"/>
        <v>0</v>
      </c>
      <c r="BU173" s="90">
        <f t="shared" si="669"/>
        <v>0</v>
      </c>
      <c r="BV173" s="90">
        <f t="shared" si="669"/>
        <v>0</v>
      </c>
      <c r="BW173" s="91">
        <f t="shared" si="669"/>
        <v>20</v>
      </c>
      <c r="BX173" s="90">
        <f t="shared" si="669"/>
        <v>702024.96</v>
      </c>
      <c r="BY173" s="90">
        <f t="shared" si="669"/>
        <v>0</v>
      </c>
      <c r="BZ173" s="90">
        <f t="shared" si="669"/>
        <v>0</v>
      </c>
      <c r="CA173" s="90">
        <f t="shared" si="669"/>
        <v>0</v>
      </c>
      <c r="CB173" s="90">
        <f t="shared" si="669"/>
        <v>0</v>
      </c>
      <c r="CC173" s="90">
        <f t="shared" si="669"/>
        <v>0</v>
      </c>
      <c r="CD173" s="90">
        <f t="shared" si="669"/>
        <v>0</v>
      </c>
      <c r="CE173" s="90">
        <f t="shared" si="669"/>
        <v>0</v>
      </c>
      <c r="CF173" s="90">
        <f t="shared" si="669"/>
        <v>0</v>
      </c>
      <c r="CG173" s="90">
        <f t="shared" si="669"/>
        <v>0</v>
      </c>
      <c r="CH173" s="90">
        <f t="shared" si="669"/>
        <v>0</v>
      </c>
      <c r="CI173" s="91">
        <f t="shared" ref="CI173:CT173" si="670">SUM(CI174:CI185)</f>
        <v>0</v>
      </c>
      <c r="CJ173" s="90">
        <f t="shared" si="670"/>
        <v>0</v>
      </c>
      <c r="CK173" s="90">
        <f t="shared" si="670"/>
        <v>0</v>
      </c>
      <c r="CL173" s="90">
        <f t="shared" si="670"/>
        <v>0</v>
      </c>
      <c r="CM173" s="91">
        <v>0</v>
      </c>
      <c r="CN173" s="90">
        <f t="shared" si="670"/>
        <v>0</v>
      </c>
      <c r="CO173" s="90">
        <f t="shared" si="670"/>
        <v>0</v>
      </c>
      <c r="CP173" s="90">
        <f t="shared" si="670"/>
        <v>0</v>
      </c>
      <c r="CQ173" s="90">
        <f t="shared" si="670"/>
        <v>0</v>
      </c>
      <c r="CR173" s="90">
        <f t="shared" si="670"/>
        <v>0</v>
      </c>
      <c r="CS173" s="90">
        <f t="shared" si="670"/>
        <v>380</v>
      </c>
      <c r="CT173" s="90">
        <f t="shared" si="670"/>
        <v>8975729.8399999999</v>
      </c>
      <c r="CU173" s="79"/>
    </row>
    <row r="174" spans="1:99" s="1" customFormat="1" ht="60" x14ac:dyDescent="0.25">
      <c r="A174" s="28"/>
      <c r="B174" s="28">
        <v>123</v>
      </c>
      <c r="C174" s="58" t="s">
        <v>284</v>
      </c>
      <c r="D174" s="34">
        <v>11480</v>
      </c>
      <c r="E174" s="35">
        <v>1.61</v>
      </c>
      <c r="F174" s="36">
        <v>1</v>
      </c>
      <c r="G174" s="34">
        <v>1.4</v>
      </c>
      <c r="H174" s="34">
        <v>1.68</v>
      </c>
      <c r="I174" s="34">
        <v>2.23</v>
      </c>
      <c r="J174" s="37">
        <v>2.57</v>
      </c>
      <c r="K174" s="38"/>
      <c r="L174" s="39">
        <f t="shared" ref="L174:L185" si="671">SUM(K174*$D174*$E174*$F174*$G174*$L$8)</f>
        <v>0</v>
      </c>
      <c r="M174" s="38"/>
      <c r="N174" s="39">
        <f t="shared" si="578"/>
        <v>0</v>
      </c>
      <c r="O174" s="38"/>
      <c r="P174" s="39">
        <f t="shared" ref="P174:P185" si="672">SUM(O174*$D174*$E174*$F174*$G174*$P$8)</f>
        <v>0</v>
      </c>
      <c r="Q174" s="40"/>
      <c r="R174" s="39">
        <f t="shared" ref="R174:R185" si="673">SUM(Q174*$D174*$E174*$F174*$G174*$R$8)</f>
        <v>0</v>
      </c>
      <c r="S174" s="38"/>
      <c r="T174" s="39">
        <f t="shared" ref="T174:T185" si="674">SUM(S174*$D174*$E174*$F174*$G174*$T$8)</f>
        <v>0</v>
      </c>
      <c r="U174" s="38"/>
      <c r="V174" s="39">
        <f t="shared" ref="V174:V185" si="675">SUM(U174*$D174*$E174*$F174*$G174*$V$8)</f>
        <v>0</v>
      </c>
      <c r="W174" s="41"/>
      <c r="X174" s="39">
        <f t="shared" si="579"/>
        <v>0</v>
      </c>
      <c r="Y174" s="38"/>
      <c r="Z174" s="39">
        <f t="shared" ref="Z174:Z185" si="676">SUM(Y174*$D174*$E174*$F174*$G174*$Z$8)</f>
        <v>0</v>
      </c>
      <c r="AA174" s="38"/>
      <c r="AB174" s="39">
        <f t="shared" ref="AB174:AB185" si="677">SUM(AA174*$D174*$E174*$F174*$G174*$AB$8)</f>
        <v>0</v>
      </c>
      <c r="AC174" s="38"/>
      <c r="AD174" s="39">
        <f t="shared" ref="AD174:AD185" si="678">SUM(AC174*$D174*$E174*$F174*$G174*$AD$8)</f>
        <v>0</v>
      </c>
      <c r="AE174" s="38"/>
      <c r="AF174" s="39">
        <f t="shared" ref="AF174:AF185" si="679">AE174*$D174*$E174*$F174*$H174*$AF$8</f>
        <v>0</v>
      </c>
      <c r="AG174" s="40"/>
      <c r="AH174" s="39">
        <f t="shared" ref="AH174:AH185" si="680">AG174*$D174*$E174*$F174*$H174*$AH$8</f>
        <v>0</v>
      </c>
      <c r="AI174" s="41"/>
      <c r="AJ174" s="39">
        <f t="shared" ref="AJ174:AJ185" si="681">SUM(AI174*$D174*$E174*$F174*$G174*$AJ$8)</f>
        <v>0</v>
      </c>
      <c r="AK174" s="38"/>
      <c r="AL174" s="39">
        <f t="shared" ref="AL174:AL185" si="682">SUM(AK174*$D174*$E174*$F174*$G174*$AL$8)</f>
        <v>0</v>
      </c>
      <c r="AM174" s="38"/>
      <c r="AN174" s="39">
        <f t="shared" ref="AN174:AN185" si="683">SUM(AM174*$D174*$E174*$F174*$G174*$AN$8)</f>
        <v>0</v>
      </c>
      <c r="AO174" s="38"/>
      <c r="AP174" s="39">
        <f t="shared" ref="AP174:AP185" si="684">SUM(AO174*$D174*$E174*$F174*$G174*$AP$8)</f>
        <v>0</v>
      </c>
      <c r="AQ174" s="38"/>
      <c r="AR174" s="39">
        <f t="shared" ref="AR174:AR185" si="685">SUM(AQ174*$D174*$E174*$F174*$G174*$AR$8)</f>
        <v>0</v>
      </c>
      <c r="AS174" s="40">
        <v>5</v>
      </c>
      <c r="AT174" s="39">
        <f t="shared" ref="AT174:AT185" si="686">SUM(AS174*$D174*$E174*$F174*$G174*$AT$8)</f>
        <v>129379.59999999999</v>
      </c>
      <c r="AU174" s="38"/>
      <c r="AV174" s="39">
        <f t="shared" ref="AV174:AV185" si="687">SUM(AU174*$D174*$E174*$F174*$G174*$AV$8)</f>
        <v>0</v>
      </c>
      <c r="AW174" s="38"/>
      <c r="AX174" s="39">
        <f t="shared" ref="AX174:AX185" si="688">SUM(AW174*$D174*$E174*$F174*$G174*$AX$8)</f>
        <v>0</v>
      </c>
      <c r="AY174" s="38"/>
      <c r="AZ174" s="39">
        <f t="shared" ref="AZ174:AZ185" si="689">SUM(AY174*$D174*$E174*$F174*$G174*$AZ$8)</f>
        <v>0</v>
      </c>
      <c r="BA174" s="38"/>
      <c r="BB174" s="39">
        <f t="shared" ref="BB174:BB185" si="690">SUM(BA174*$D174*$E174*$F174*$G174*$BB$8)</f>
        <v>0</v>
      </c>
      <c r="BC174" s="38"/>
      <c r="BD174" s="39">
        <f t="shared" ref="BD174:BD185" si="691">SUM(BC174*$D174*$E174*$F174*$G174*$BD$8)</f>
        <v>0</v>
      </c>
      <c r="BE174" s="38"/>
      <c r="BF174" s="39">
        <f t="shared" ref="BF174:BF185" si="692">SUM(BE174*$D174*$E174*$F174*$G174*$BF$8)</f>
        <v>0</v>
      </c>
      <c r="BG174" s="38"/>
      <c r="BH174" s="39">
        <f t="shared" ref="BH174:BH185" si="693">SUM(BG174*$D174*$E174*$F174*$G174*$BH$8)</f>
        <v>0</v>
      </c>
      <c r="BI174" s="38"/>
      <c r="BJ174" s="39">
        <f t="shared" ref="BJ174:BJ185" si="694">BI174*$D174*$E174*$F174*$H174*$BJ$8</f>
        <v>0</v>
      </c>
      <c r="BK174" s="38"/>
      <c r="BL174" s="39">
        <f t="shared" ref="BL174:BL185" si="695">BK174*$D174*$E174*$F174*$H174*$BL$8</f>
        <v>0</v>
      </c>
      <c r="BM174" s="70"/>
      <c r="BN174" s="39">
        <f t="shared" ref="BN174:BN185" si="696">BM174*$D174*$E174*$F174*$H174*$BN$8</f>
        <v>0</v>
      </c>
      <c r="BO174" s="38"/>
      <c r="BP174" s="39">
        <f t="shared" ref="BP174:BP185" si="697">BO174*$D174*$E174*$F174*$H174*$BP$8</f>
        <v>0</v>
      </c>
      <c r="BQ174" s="40"/>
      <c r="BR174" s="39">
        <f t="shared" ref="BR174:BR185" si="698">BQ174*$D174*$E174*$F174*$H174*$BR$8</f>
        <v>0</v>
      </c>
      <c r="BS174" s="38"/>
      <c r="BT174" s="39">
        <f t="shared" ref="BT174:BT185" si="699">BS174*$D174*$E174*$F174*$H174*$BT$8</f>
        <v>0</v>
      </c>
      <c r="BU174" s="38"/>
      <c r="BV174" s="39">
        <f t="shared" ref="BV174:BV185" si="700">BU174*$D174*$E174*$F174*$H174*$BV$8</f>
        <v>0</v>
      </c>
      <c r="BW174" s="40"/>
      <c r="BX174" s="39">
        <f t="shared" ref="BX174:BX185" si="701">BW174*$D174*$E174*$F174*$H174*$BX$8</f>
        <v>0</v>
      </c>
      <c r="BY174" s="38"/>
      <c r="BZ174" s="39">
        <f t="shared" ref="BZ174:BZ185" si="702">BY174*$D174*$E174*$F174*$H174*$BZ$8</f>
        <v>0</v>
      </c>
      <c r="CA174" s="38"/>
      <c r="CB174" s="39">
        <f t="shared" ref="CB174:CB185" si="703">CA174*$D174*$E174*$F174*$H174*$CB$8</f>
        <v>0</v>
      </c>
      <c r="CC174" s="38"/>
      <c r="CD174" s="39">
        <f t="shared" ref="CD174:CD185" si="704">CC174*$D174*$E174*$F174*$H174*$CD$8</f>
        <v>0</v>
      </c>
      <c r="CE174" s="38"/>
      <c r="CF174" s="39">
        <f t="shared" ref="CF174:CF185" si="705">CE174*$D174*$E174*$F174*$H174*$CF$8</f>
        <v>0</v>
      </c>
      <c r="CG174" s="38"/>
      <c r="CH174" s="39">
        <f t="shared" ref="CH174:CH185" si="706">CG174*$D174*$E174*$F174*$H174*$CH$8</f>
        <v>0</v>
      </c>
      <c r="CI174" s="40"/>
      <c r="CJ174" s="39">
        <f t="shared" ref="CJ174:CJ185" si="707">CI174*$D174*$E174*$F174*$H174*$CJ$8</f>
        <v>0</v>
      </c>
      <c r="CK174" s="38"/>
      <c r="CL174" s="39">
        <f t="shared" ref="CL174:CL185" si="708">CK174*$D174*$E174*$F174*$H174*$CL$8</f>
        <v>0</v>
      </c>
      <c r="CM174" s="40"/>
      <c r="CN174" s="39">
        <f t="shared" ref="CN174:CN185" si="709">CM174*$D174*$E174*$F174*$I174*$CN$8</f>
        <v>0</v>
      </c>
      <c r="CO174" s="38"/>
      <c r="CP174" s="39">
        <f t="shared" ref="CP174:CP185" si="710">CO174*$D174*$E174*$F174*$J174*$CP$8</f>
        <v>0</v>
      </c>
      <c r="CQ174" s="39"/>
      <c r="CR174" s="39">
        <f t="shared" ref="CR174:CR185" si="711">CQ174*D174*E174*F174</f>
        <v>0</v>
      </c>
      <c r="CS174" s="44">
        <f t="shared" ref="CS174:CT185" si="712">SUM(M174+K174+W174+O174+Q174+Y174+U174+S174+AA174+AE174+AC174+AG174+AI174+AM174+BI174+BO174+AK174+AW174+AY174+CA174+CC174+BY174+CE174+CG174+BS174+BU174+AO174+AQ174+AS174+AU174+BK174+BM174+BQ174+BA174+BC174+BE174+BG174+BW174+CI174+CK174+CM174+CO174+CQ174)</f>
        <v>5</v>
      </c>
      <c r="CT174" s="44">
        <f t="shared" si="712"/>
        <v>129379.59999999999</v>
      </c>
      <c r="CU174" s="79">
        <f t="shared" si="577"/>
        <v>5</v>
      </c>
    </row>
    <row r="175" spans="1:99" s="1" customFormat="1" ht="60" x14ac:dyDescent="0.25">
      <c r="A175" s="28"/>
      <c r="B175" s="28">
        <v>124</v>
      </c>
      <c r="C175" s="58" t="s">
        <v>285</v>
      </c>
      <c r="D175" s="34">
        <v>11480</v>
      </c>
      <c r="E175" s="35">
        <v>1.94</v>
      </c>
      <c r="F175" s="36">
        <v>1</v>
      </c>
      <c r="G175" s="34">
        <v>1.4</v>
      </c>
      <c r="H175" s="34">
        <v>1.68</v>
      </c>
      <c r="I175" s="34">
        <v>2.23</v>
      </c>
      <c r="J175" s="37">
        <v>2.57</v>
      </c>
      <c r="K175" s="38"/>
      <c r="L175" s="39">
        <f t="shared" si="671"/>
        <v>0</v>
      </c>
      <c r="M175" s="38"/>
      <c r="N175" s="39">
        <f t="shared" si="578"/>
        <v>0</v>
      </c>
      <c r="O175" s="38"/>
      <c r="P175" s="39">
        <f t="shared" si="672"/>
        <v>0</v>
      </c>
      <c r="Q175" s="40"/>
      <c r="R175" s="39">
        <f t="shared" si="673"/>
        <v>0</v>
      </c>
      <c r="S175" s="38"/>
      <c r="T175" s="39">
        <f t="shared" si="674"/>
        <v>0</v>
      </c>
      <c r="U175" s="38"/>
      <c r="V175" s="39">
        <f t="shared" si="675"/>
        <v>0</v>
      </c>
      <c r="W175" s="41"/>
      <c r="X175" s="39">
        <f t="shared" si="579"/>
        <v>0</v>
      </c>
      <c r="Y175" s="38"/>
      <c r="Z175" s="39">
        <f t="shared" si="676"/>
        <v>0</v>
      </c>
      <c r="AA175" s="38"/>
      <c r="AB175" s="39">
        <f t="shared" si="677"/>
        <v>0</v>
      </c>
      <c r="AC175" s="38"/>
      <c r="AD175" s="39">
        <f t="shared" si="678"/>
        <v>0</v>
      </c>
      <c r="AE175" s="38"/>
      <c r="AF175" s="39">
        <f t="shared" si="679"/>
        <v>0</v>
      </c>
      <c r="AG175" s="40"/>
      <c r="AH175" s="39">
        <f t="shared" si="680"/>
        <v>0</v>
      </c>
      <c r="AI175" s="41"/>
      <c r="AJ175" s="39">
        <f t="shared" si="681"/>
        <v>0</v>
      </c>
      <c r="AK175" s="38"/>
      <c r="AL175" s="39">
        <f t="shared" si="682"/>
        <v>0</v>
      </c>
      <c r="AM175" s="38"/>
      <c r="AN175" s="39">
        <f t="shared" si="683"/>
        <v>0</v>
      </c>
      <c r="AO175" s="38"/>
      <c r="AP175" s="39">
        <f t="shared" si="684"/>
        <v>0</v>
      </c>
      <c r="AQ175" s="38"/>
      <c r="AR175" s="39">
        <f t="shared" si="685"/>
        <v>0</v>
      </c>
      <c r="AS175" s="40">
        <v>5</v>
      </c>
      <c r="AT175" s="39">
        <f t="shared" si="686"/>
        <v>155898.4</v>
      </c>
      <c r="AU175" s="38"/>
      <c r="AV175" s="39">
        <f t="shared" si="687"/>
        <v>0</v>
      </c>
      <c r="AW175" s="38"/>
      <c r="AX175" s="39">
        <f t="shared" si="688"/>
        <v>0</v>
      </c>
      <c r="AY175" s="38"/>
      <c r="AZ175" s="39">
        <f t="shared" si="689"/>
        <v>0</v>
      </c>
      <c r="BA175" s="38"/>
      <c r="BB175" s="39">
        <f t="shared" si="690"/>
        <v>0</v>
      </c>
      <c r="BC175" s="38"/>
      <c r="BD175" s="39">
        <f t="shared" si="691"/>
        <v>0</v>
      </c>
      <c r="BE175" s="38"/>
      <c r="BF175" s="39">
        <f t="shared" si="692"/>
        <v>0</v>
      </c>
      <c r="BG175" s="38"/>
      <c r="BH175" s="39">
        <f t="shared" si="693"/>
        <v>0</v>
      </c>
      <c r="BI175" s="38"/>
      <c r="BJ175" s="39">
        <f t="shared" si="694"/>
        <v>0</v>
      </c>
      <c r="BK175" s="38"/>
      <c r="BL175" s="39">
        <f t="shared" si="695"/>
        <v>0</v>
      </c>
      <c r="BM175" s="70"/>
      <c r="BN175" s="39">
        <f t="shared" si="696"/>
        <v>0</v>
      </c>
      <c r="BO175" s="38"/>
      <c r="BP175" s="39">
        <f t="shared" si="697"/>
        <v>0</v>
      </c>
      <c r="BQ175" s="40"/>
      <c r="BR175" s="39">
        <f t="shared" si="698"/>
        <v>0</v>
      </c>
      <c r="BS175" s="38"/>
      <c r="BT175" s="39">
        <f t="shared" si="699"/>
        <v>0</v>
      </c>
      <c r="BU175" s="38"/>
      <c r="BV175" s="39">
        <f t="shared" si="700"/>
        <v>0</v>
      </c>
      <c r="BW175" s="40"/>
      <c r="BX175" s="39">
        <f t="shared" si="701"/>
        <v>0</v>
      </c>
      <c r="BY175" s="38"/>
      <c r="BZ175" s="39">
        <f t="shared" si="702"/>
        <v>0</v>
      </c>
      <c r="CA175" s="38"/>
      <c r="CB175" s="39">
        <f t="shared" si="703"/>
        <v>0</v>
      </c>
      <c r="CC175" s="38"/>
      <c r="CD175" s="39">
        <f t="shared" si="704"/>
        <v>0</v>
      </c>
      <c r="CE175" s="38"/>
      <c r="CF175" s="39">
        <f t="shared" si="705"/>
        <v>0</v>
      </c>
      <c r="CG175" s="38"/>
      <c r="CH175" s="39">
        <f t="shared" si="706"/>
        <v>0</v>
      </c>
      <c r="CI175" s="40"/>
      <c r="CJ175" s="39">
        <f t="shared" si="707"/>
        <v>0</v>
      </c>
      <c r="CK175" s="38"/>
      <c r="CL175" s="39">
        <f t="shared" si="708"/>
        <v>0</v>
      </c>
      <c r="CM175" s="40"/>
      <c r="CN175" s="39">
        <f t="shared" si="709"/>
        <v>0</v>
      </c>
      <c r="CO175" s="38"/>
      <c r="CP175" s="39">
        <f t="shared" si="710"/>
        <v>0</v>
      </c>
      <c r="CQ175" s="39"/>
      <c r="CR175" s="39">
        <f t="shared" si="711"/>
        <v>0</v>
      </c>
      <c r="CS175" s="44">
        <f t="shared" si="712"/>
        <v>5</v>
      </c>
      <c r="CT175" s="44">
        <f t="shared" si="712"/>
        <v>155898.4</v>
      </c>
      <c r="CU175" s="79">
        <f t="shared" si="577"/>
        <v>5</v>
      </c>
    </row>
    <row r="176" spans="1:99" s="1" customFormat="1" ht="75" x14ac:dyDescent="0.25">
      <c r="A176" s="28"/>
      <c r="B176" s="28">
        <v>125</v>
      </c>
      <c r="C176" s="58" t="s">
        <v>286</v>
      </c>
      <c r="D176" s="34">
        <v>11480</v>
      </c>
      <c r="E176" s="35">
        <v>1.52</v>
      </c>
      <c r="F176" s="36">
        <v>1</v>
      </c>
      <c r="G176" s="34">
        <v>1.4</v>
      </c>
      <c r="H176" s="34">
        <v>1.68</v>
      </c>
      <c r="I176" s="34">
        <v>2.23</v>
      </c>
      <c r="J176" s="37">
        <v>2.57</v>
      </c>
      <c r="K176" s="38"/>
      <c r="L176" s="39">
        <f t="shared" si="671"/>
        <v>0</v>
      </c>
      <c r="M176" s="38"/>
      <c r="N176" s="39">
        <f t="shared" si="578"/>
        <v>0</v>
      </c>
      <c r="O176" s="38"/>
      <c r="P176" s="39">
        <f t="shared" si="672"/>
        <v>0</v>
      </c>
      <c r="Q176" s="40"/>
      <c r="R176" s="39">
        <f t="shared" si="673"/>
        <v>0</v>
      </c>
      <c r="S176" s="38"/>
      <c r="T176" s="39">
        <f t="shared" si="674"/>
        <v>0</v>
      </c>
      <c r="U176" s="38"/>
      <c r="V176" s="39">
        <f t="shared" si="675"/>
        <v>0</v>
      </c>
      <c r="W176" s="41"/>
      <c r="X176" s="39">
        <f t="shared" si="579"/>
        <v>0</v>
      </c>
      <c r="Y176" s="38"/>
      <c r="Z176" s="39">
        <f t="shared" si="676"/>
        <v>0</v>
      </c>
      <c r="AA176" s="38"/>
      <c r="AB176" s="39">
        <f t="shared" si="677"/>
        <v>0</v>
      </c>
      <c r="AC176" s="38"/>
      <c r="AD176" s="39">
        <f t="shared" si="678"/>
        <v>0</v>
      </c>
      <c r="AE176" s="38"/>
      <c r="AF176" s="39">
        <f t="shared" si="679"/>
        <v>0</v>
      </c>
      <c r="AG176" s="40"/>
      <c r="AH176" s="39">
        <f t="shared" si="680"/>
        <v>0</v>
      </c>
      <c r="AI176" s="41"/>
      <c r="AJ176" s="39">
        <f t="shared" si="681"/>
        <v>0</v>
      </c>
      <c r="AK176" s="38"/>
      <c r="AL176" s="39">
        <f t="shared" si="682"/>
        <v>0</v>
      </c>
      <c r="AM176" s="38"/>
      <c r="AN176" s="39">
        <f t="shared" si="683"/>
        <v>0</v>
      </c>
      <c r="AO176" s="38"/>
      <c r="AP176" s="39">
        <f t="shared" si="684"/>
        <v>0</v>
      </c>
      <c r="AQ176" s="38"/>
      <c r="AR176" s="39">
        <f t="shared" si="685"/>
        <v>0</v>
      </c>
      <c r="AS176" s="40">
        <v>50</v>
      </c>
      <c r="AT176" s="39">
        <f t="shared" si="686"/>
        <v>1221472</v>
      </c>
      <c r="AU176" s="38"/>
      <c r="AV176" s="39">
        <f t="shared" si="687"/>
        <v>0</v>
      </c>
      <c r="AW176" s="38"/>
      <c r="AX176" s="39">
        <f t="shared" si="688"/>
        <v>0</v>
      </c>
      <c r="AY176" s="38"/>
      <c r="AZ176" s="39">
        <f t="shared" si="689"/>
        <v>0</v>
      </c>
      <c r="BA176" s="38"/>
      <c r="BB176" s="39">
        <f t="shared" si="690"/>
        <v>0</v>
      </c>
      <c r="BC176" s="38"/>
      <c r="BD176" s="39">
        <f t="shared" si="691"/>
        <v>0</v>
      </c>
      <c r="BE176" s="38"/>
      <c r="BF176" s="39">
        <f t="shared" si="692"/>
        <v>0</v>
      </c>
      <c r="BG176" s="38"/>
      <c r="BH176" s="39">
        <f t="shared" si="693"/>
        <v>0</v>
      </c>
      <c r="BI176" s="38"/>
      <c r="BJ176" s="39">
        <f t="shared" si="694"/>
        <v>0</v>
      </c>
      <c r="BK176" s="38"/>
      <c r="BL176" s="39">
        <f t="shared" si="695"/>
        <v>0</v>
      </c>
      <c r="BM176" s="70"/>
      <c r="BN176" s="39">
        <f t="shared" si="696"/>
        <v>0</v>
      </c>
      <c r="BO176" s="38"/>
      <c r="BP176" s="39">
        <f t="shared" si="697"/>
        <v>0</v>
      </c>
      <c r="BQ176" s="40"/>
      <c r="BR176" s="39">
        <f t="shared" si="698"/>
        <v>0</v>
      </c>
      <c r="BS176" s="38"/>
      <c r="BT176" s="39">
        <f t="shared" si="699"/>
        <v>0</v>
      </c>
      <c r="BU176" s="38"/>
      <c r="BV176" s="39">
        <f t="shared" si="700"/>
        <v>0</v>
      </c>
      <c r="BW176" s="40"/>
      <c r="BX176" s="39">
        <f t="shared" si="701"/>
        <v>0</v>
      </c>
      <c r="BY176" s="38"/>
      <c r="BZ176" s="39">
        <f t="shared" si="702"/>
        <v>0</v>
      </c>
      <c r="CA176" s="38"/>
      <c r="CB176" s="39">
        <f t="shared" si="703"/>
        <v>0</v>
      </c>
      <c r="CC176" s="38"/>
      <c r="CD176" s="39">
        <f t="shared" si="704"/>
        <v>0</v>
      </c>
      <c r="CE176" s="38"/>
      <c r="CF176" s="39">
        <f t="shared" si="705"/>
        <v>0</v>
      </c>
      <c r="CG176" s="38"/>
      <c r="CH176" s="39">
        <f t="shared" si="706"/>
        <v>0</v>
      </c>
      <c r="CI176" s="40"/>
      <c r="CJ176" s="39">
        <f t="shared" si="707"/>
        <v>0</v>
      </c>
      <c r="CK176" s="38"/>
      <c r="CL176" s="39">
        <f t="shared" si="708"/>
        <v>0</v>
      </c>
      <c r="CM176" s="40"/>
      <c r="CN176" s="39">
        <f t="shared" si="709"/>
        <v>0</v>
      </c>
      <c r="CO176" s="38"/>
      <c r="CP176" s="39">
        <f t="shared" si="710"/>
        <v>0</v>
      </c>
      <c r="CQ176" s="39"/>
      <c r="CR176" s="39">
        <f t="shared" si="711"/>
        <v>0</v>
      </c>
      <c r="CS176" s="44">
        <f t="shared" si="712"/>
        <v>50</v>
      </c>
      <c r="CT176" s="44">
        <f t="shared" si="712"/>
        <v>1221472</v>
      </c>
      <c r="CU176" s="79">
        <f t="shared" si="577"/>
        <v>50</v>
      </c>
    </row>
    <row r="177" spans="1:100" s="1" customFormat="1" ht="75" x14ac:dyDescent="0.25">
      <c r="A177" s="28"/>
      <c r="B177" s="28">
        <v>126</v>
      </c>
      <c r="C177" s="58" t="s">
        <v>287</v>
      </c>
      <c r="D177" s="34">
        <v>11480</v>
      </c>
      <c r="E177" s="35">
        <v>1.82</v>
      </c>
      <c r="F177" s="36">
        <v>1</v>
      </c>
      <c r="G177" s="34">
        <v>1.4</v>
      </c>
      <c r="H177" s="34">
        <v>1.68</v>
      </c>
      <c r="I177" s="34">
        <v>2.23</v>
      </c>
      <c r="J177" s="37">
        <v>2.57</v>
      </c>
      <c r="K177" s="38"/>
      <c r="L177" s="39">
        <f t="shared" si="671"/>
        <v>0</v>
      </c>
      <c r="M177" s="38"/>
      <c r="N177" s="39">
        <f t="shared" si="578"/>
        <v>0</v>
      </c>
      <c r="O177" s="38"/>
      <c r="P177" s="39">
        <f t="shared" si="672"/>
        <v>0</v>
      </c>
      <c r="Q177" s="40"/>
      <c r="R177" s="39">
        <f t="shared" si="673"/>
        <v>0</v>
      </c>
      <c r="S177" s="38"/>
      <c r="T177" s="39">
        <f t="shared" si="674"/>
        <v>0</v>
      </c>
      <c r="U177" s="38"/>
      <c r="V177" s="39">
        <f t="shared" si="675"/>
        <v>0</v>
      </c>
      <c r="W177" s="41"/>
      <c r="X177" s="39">
        <f t="shared" si="579"/>
        <v>0</v>
      </c>
      <c r="Y177" s="38"/>
      <c r="Z177" s="39">
        <f t="shared" si="676"/>
        <v>0</v>
      </c>
      <c r="AA177" s="38"/>
      <c r="AB177" s="39">
        <f t="shared" si="677"/>
        <v>0</v>
      </c>
      <c r="AC177" s="38"/>
      <c r="AD177" s="39">
        <f t="shared" si="678"/>
        <v>0</v>
      </c>
      <c r="AE177" s="38"/>
      <c r="AF177" s="39">
        <f t="shared" si="679"/>
        <v>0</v>
      </c>
      <c r="AG177" s="40"/>
      <c r="AH177" s="39">
        <f t="shared" si="680"/>
        <v>0</v>
      </c>
      <c r="AI177" s="41"/>
      <c r="AJ177" s="39">
        <f t="shared" si="681"/>
        <v>0</v>
      </c>
      <c r="AK177" s="38"/>
      <c r="AL177" s="39">
        <f t="shared" si="682"/>
        <v>0</v>
      </c>
      <c r="AM177" s="38"/>
      <c r="AN177" s="39">
        <f t="shared" si="683"/>
        <v>0</v>
      </c>
      <c r="AO177" s="38"/>
      <c r="AP177" s="39">
        <f t="shared" si="684"/>
        <v>0</v>
      </c>
      <c r="AQ177" s="38"/>
      <c r="AR177" s="39">
        <f t="shared" si="685"/>
        <v>0</v>
      </c>
      <c r="AS177" s="40">
        <v>20</v>
      </c>
      <c r="AT177" s="39">
        <f t="shared" si="686"/>
        <v>585020.79999999993</v>
      </c>
      <c r="AU177" s="38"/>
      <c r="AV177" s="39">
        <f t="shared" si="687"/>
        <v>0</v>
      </c>
      <c r="AW177" s="38"/>
      <c r="AX177" s="39">
        <f t="shared" si="688"/>
        <v>0</v>
      </c>
      <c r="AY177" s="38"/>
      <c r="AZ177" s="39">
        <f t="shared" si="689"/>
        <v>0</v>
      </c>
      <c r="BA177" s="38"/>
      <c r="BB177" s="39">
        <f t="shared" si="690"/>
        <v>0</v>
      </c>
      <c r="BC177" s="38"/>
      <c r="BD177" s="39">
        <f t="shared" si="691"/>
        <v>0</v>
      </c>
      <c r="BE177" s="38"/>
      <c r="BF177" s="39">
        <f t="shared" si="692"/>
        <v>0</v>
      </c>
      <c r="BG177" s="38"/>
      <c r="BH177" s="39">
        <f t="shared" si="693"/>
        <v>0</v>
      </c>
      <c r="BI177" s="38"/>
      <c r="BJ177" s="39">
        <f t="shared" si="694"/>
        <v>0</v>
      </c>
      <c r="BK177" s="38"/>
      <c r="BL177" s="39">
        <f t="shared" si="695"/>
        <v>0</v>
      </c>
      <c r="BM177" s="70"/>
      <c r="BN177" s="39">
        <f t="shared" si="696"/>
        <v>0</v>
      </c>
      <c r="BO177" s="38"/>
      <c r="BP177" s="39">
        <f t="shared" si="697"/>
        <v>0</v>
      </c>
      <c r="BQ177" s="40"/>
      <c r="BR177" s="39">
        <f t="shared" si="698"/>
        <v>0</v>
      </c>
      <c r="BS177" s="38"/>
      <c r="BT177" s="39">
        <f t="shared" si="699"/>
        <v>0</v>
      </c>
      <c r="BU177" s="38"/>
      <c r="BV177" s="39">
        <f t="shared" si="700"/>
        <v>0</v>
      </c>
      <c r="BW177" s="40">
        <v>20</v>
      </c>
      <c r="BX177" s="39">
        <f t="shared" si="701"/>
        <v>702024.96</v>
      </c>
      <c r="BY177" s="38"/>
      <c r="BZ177" s="39">
        <f t="shared" si="702"/>
        <v>0</v>
      </c>
      <c r="CA177" s="38"/>
      <c r="CB177" s="39">
        <f t="shared" si="703"/>
        <v>0</v>
      </c>
      <c r="CC177" s="38"/>
      <c r="CD177" s="39">
        <f t="shared" si="704"/>
        <v>0</v>
      </c>
      <c r="CE177" s="38"/>
      <c r="CF177" s="39">
        <f t="shared" si="705"/>
        <v>0</v>
      </c>
      <c r="CG177" s="38"/>
      <c r="CH177" s="39">
        <f t="shared" si="706"/>
        <v>0</v>
      </c>
      <c r="CI177" s="40"/>
      <c r="CJ177" s="39">
        <f t="shared" si="707"/>
        <v>0</v>
      </c>
      <c r="CK177" s="38"/>
      <c r="CL177" s="39">
        <f t="shared" si="708"/>
        <v>0</v>
      </c>
      <c r="CM177" s="40"/>
      <c r="CN177" s="39">
        <f t="shared" si="709"/>
        <v>0</v>
      </c>
      <c r="CO177" s="38"/>
      <c r="CP177" s="39">
        <f t="shared" si="710"/>
        <v>0</v>
      </c>
      <c r="CQ177" s="39"/>
      <c r="CR177" s="39">
        <f t="shared" si="711"/>
        <v>0</v>
      </c>
      <c r="CS177" s="44">
        <f t="shared" si="712"/>
        <v>40</v>
      </c>
      <c r="CT177" s="44">
        <f t="shared" si="712"/>
        <v>1287045.7599999998</v>
      </c>
      <c r="CU177" s="79">
        <f t="shared" si="577"/>
        <v>40</v>
      </c>
    </row>
    <row r="178" spans="1:100" s="1" customFormat="1" ht="30" x14ac:dyDescent="0.25">
      <c r="A178" s="28"/>
      <c r="B178" s="28">
        <v>127</v>
      </c>
      <c r="C178" s="58" t="s">
        <v>288</v>
      </c>
      <c r="D178" s="34">
        <v>11480</v>
      </c>
      <c r="E178" s="35">
        <v>1.39</v>
      </c>
      <c r="F178" s="36">
        <v>1</v>
      </c>
      <c r="G178" s="34">
        <v>1.4</v>
      </c>
      <c r="H178" s="34">
        <v>1.68</v>
      </c>
      <c r="I178" s="34">
        <v>2.23</v>
      </c>
      <c r="J178" s="37">
        <v>2.57</v>
      </c>
      <c r="K178" s="38"/>
      <c r="L178" s="39"/>
      <c r="M178" s="38"/>
      <c r="N178" s="39"/>
      <c r="O178" s="38"/>
      <c r="P178" s="39"/>
      <c r="Q178" s="40"/>
      <c r="R178" s="39"/>
      <c r="S178" s="38"/>
      <c r="T178" s="39"/>
      <c r="U178" s="38"/>
      <c r="V178" s="39"/>
      <c r="W178" s="41"/>
      <c r="X178" s="39"/>
      <c r="Y178" s="38"/>
      <c r="Z178" s="39"/>
      <c r="AA178" s="38"/>
      <c r="AB178" s="39"/>
      <c r="AC178" s="38"/>
      <c r="AD178" s="39"/>
      <c r="AE178" s="38"/>
      <c r="AF178" s="39"/>
      <c r="AG178" s="40"/>
      <c r="AH178" s="39"/>
      <c r="AI178" s="41"/>
      <c r="AJ178" s="39"/>
      <c r="AK178" s="38"/>
      <c r="AL178" s="39"/>
      <c r="AM178" s="38"/>
      <c r="AN178" s="39"/>
      <c r="AO178" s="38"/>
      <c r="AP178" s="39"/>
      <c r="AQ178" s="38"/>
      <c r="AR178" s="39"/>
      <c r="AS178" s="40">
        <v>10</v>
      </c>
      <c r="AT178" s="39">
        <f t="shared" si="686"/>
        <v>223400.8</v>
      </c>
      <c r="AU178" s="38"/>
      <c r="AV178" s="39"/>
      <c r="AW178" s="38"/>
      <c r="AX178" s="39"/>
      <c r="AY178" s="38"/>
      <c r="AZ178" s="39"/>
      <c r="BA178" s="38"/>
      <c r="BB178" s="39"/>
      <c r="BC178" s="38"/>
      <c r="BD178" s="39"/>
      <c r="BE178" s="38"/>
      <c r="BF178" s="39"/>
      <c r="BG178" s="38"/>
      <c r="BH178" s="39"/>
      <c r="BI178" s="38"/>
      <c r="BJ178" s="39"/>
      <c r="BK178" s="38"/>
      <c r="BL178" s="39"/>
      <c r="BM178" s="70"/>
      <c r="BN178" s="39"/>
      <c r="BO178" s="38"/>
      <c r="BP178" s="39"/>
      <c r="BQ178" s="40"/>
      <c r="BR178" s="39"/>
      <c r="BS178" s="38"/>
      <c r="BT178" s="39"/>
      <c r="BU178" s="38"/>
      <c r="BV178" s="39"/>
      <c r="BW178" s="40"/>
      <c r="BX178" s="39"/>
      <c r="BY178" s="38"/>
      <c r="BZ178" s="39"/>
      <c r="CA178" s="38"/>
      <c r="CB178" s="39"/>
      <c r="CC178" s="38"/>
      <c r="CD178" s="39"/>
      <c r="CE178" s="38"/>
      <c r="CF178" s="39"/>
      <c r="CG178" s="38"/>
      <c r="CH178" s="39"/>
      <c r="CI178" s="40"/>
      <c r="CJ178" s="39"/>
      <c r="CK178" s="38"/>
      <c r="CL178" s="39"/>
      <c r="CM178" s="40"/>
      <c r="CN178" s="39"/>
      <c r="CO178" s="38"/>
      <c r="CP178" s="39"/>
      <c r="CQ178" s="39"/>
      <c r="CR178" s="39"/>
      <c r="CS178" s="44">
        <f t="shared" si="712"/>
        <v>10</v>
      </c>
      <c r="CT178" s="44">
        <f t="shared" si="712"/>
        <v>223400.8</v>
      </c>
      <c r="CU178" s="79"/>
    </row>
    <row r="179" spans="1:100" s="1" customFormat="1" ht="30" x14ac:dyDescent="0.25">
      <c r="A179" s="28"/>
      <c r="B179" s="28">
        <v>128</v>
      </c>
      <c r="C179" s="58" t="s">
        <v>289</v>
      </c>
      <c r="D179" s="34">
        <v>11480</v>
      </c>
      <c r="E179" s="35">
        <v>1.67</v>
      </c>
      <c r="F179" s="36">
        <v>1</v>
      </c>
      <c r="G179" s="34">
        <v>1.4</v>
      </c>
      <c r="H179" s="34">
        <v>1.68</v>
      </c>
      <c r="I179" s="34">
        <v>2.23</v>
      </c>
      <c r="J179" s="37">
        <v>2.57</v>
      </c>
      <c r="K179" s="38"/>
      <c r="L179" s="39"/>
      <c r="M179" s="38"/>
      <c r="N179" s="39"/>
      <c r="O179" s="38"/>
      <c r="P179" s="39"/>
      <c r="Q179" s="40"/>
      <c r="R179" s="39"/>
      <c r="S179" s="38"/>
      <c r="T179" s="39"/>
      <c r="U179" s="38"/>
      <c r="V179" s="39"/>
      <c r="W179" s="41"/>
      <c r="X179" s="39"/>
      <c r="Y179" s="38"/>
      <c r="Z179" s="39"/>
      <c r="AA179" s="38"/>
      <c r="AB179" s="39"/>
      <c r="AC179" s="38"/>
      <c r="AD179" s="39"/>
      <c r="AE179" s="38"/>
      <c r="AF179" s="39"/>
      <c r="AG179" s="40"/>
      <c r="AH179" s="39"/>
      <c r="AI179" s="41"/>
      <c r="AJ179" s="39"/>
      <c r="AK179" s="38"/>
      <c r="AL179" s="39"/>
      <c r="AM179" s="38"/>
      <c r="AN179" s="39"/>
      <c r="AO179" s="38"/>
      <c r="AP179" s="39"/>
      <c r="AQ179" s="38"/>
      <c r="AR179" s="39"/>
      <c r="AS179" s="40">
        <v>10</v>
      </c>
      <c r="AT179" s="39">
        <f t="shared" si="686"/>
        <v>268402.39999999997</v>
      </c>
      <c r="AU179" s="38"/>
      <c r="AV179" s="39"/>
      <c r="AW179" s="38"/>
      <c r="AX179" s="39"/>
      <c r="AY179" s="38"/>
      <c r="AZ179" s="39"/>
      <c r="BA179" s="38"/>
      <c r="BB179" s="39"/>
      <c r="BC179" s="38"/>
      <c r="BD179" s="39"/>
      <c r="BE179" s="38"/>
      <c r="BF179" s="39"/>
      <c r="BG179" s="38"/>
      <c r="BH179" s="39"/>
      <c r="BI179" s="38"/>
      <c r="BJ179" s="39"/>
      <c r="BK179" s="38"/>
      <c r="BL179" s="39"/>
      <c r="BM179" s="70"/>
      <c r="BN179" s="39"/>
      <c r="BO179" s="38"/>
      <c r="BP179" s="39"/>
      <c r="BQ179" s="40"/>
      <c r="BR179" s="39"/>
      <c r="BS179" s="38"/>
      <c r="BT179" s="39"/>
      <c r="BU179" s="38"/>
      <c r="BV179" s="39"/>
      <c r="BW179" s="40"/>
      <c r="BX179" s="39"/>
      <c r="BY179" s="38"/>
      <c r="BZ179" s="39"/>
      <c r="CA179" s="38"/>
      <c r="CB179" s="39"/>
      <c r="CC179" s="38"/>
      <c r="CD179" s="39"/>
      <c r="CE179" s="38"/>
      <c r="CF179" s="39"/>
      <c r="CG179" s="38"/>
      <c r="CH179" s="39"/>
      <c r="CI179" s="40"/>
      <c r="CJ179" s="39"/>
      <c r="CK179" s="38"/>
      <c r="CL179" s="39"/>
      <c r="CM179" s="40"/>
      <c r="CN179" s="39"/>
      <c r="CO179" s="38"/>
      <c r="CP179" s="39"/>
      <c r="CQ179" s="39"/>
      <c r="CR179" s="39"/>
      <c r="CS179" s="44">
        <f t="shared" si="712"/>
        <v>10</v>
      </c>
      <c r="CT179" s="44">
        <f t="shared" si="712"/>
        <v>268402.39999999997</v>
      </c>
      <c r="CU179" s="79"/>
    </row>
    <row r="180" spans="1:100" s="1" customFormat="1" ht="45" x14ac:dyDescent="0.25">
      <c r="A180" s="28"/>
      <c r="B180" s="28">
        <v>129</v>
      </c>
      <c r="C180" s="58" t="s">
        <v>290</v>
      </c>
      <c r="D180" s="34">
        <v>11480</v>
      </c>
      <c r="E180" s="35">
        <v>0.85</v>
      </c>
      <c r="F180" s="36">
        <v>1</v>
      </c>
      <c r="G180" s="34">
        <v>1.4</v>
      </c>
      <c r="H180" s="34">
        <v>1.68</v>
      </c>
      <c r="I180" s="34">
        <v>2.23</v>
      </c>
      <c r="J180" s="37">
        <v>2.57</v>
      </c>
      <c r="K180" s="38"/>
      <c r="L180" s="39">
        <f t="shared" si="671"/>
        <v>0</v>
      </c>
      <c r="M180" s="38"/>
      <c r="N180" s="39">
        <f t="shared" si="578"/>
        <v>0</v>
      </c>
      <c r="O180" s="38"/>
      <c r="P180" s="39">
        <f t="shared" si="672"/>
        <v>0</v>
      </c>
      <c r="Q180" s="40"/>
      <c r="R180" s="39">
        <f t="shared" si="673"/>
        <v>0</v>
      </c>
      <c r="S180" s="38"/>
      <c r="T180" s="39">
        <f t="shared" si="674"/>
        <v>0</v>
      </c>
      <c r="U180" s="38"/>
      <c r="V180" s="39">
        <f t="shared" si="675"/>
        <v>0</v>
      </c>
      <c r="W180" s="41"/>
      <c r="X180" s="39">
        <f t="shared" si="579"/>
        <v>0</v>
      </c>
      <c r="Y180" s="38"/>
      <c r="Z180" s="39">
        <f t="shared" si="676"/>
        <v>0</v>
      </c>
      <c r="AA180" s="38"/>
      <c r="AB180" s="39">
        <f t="shared" si="677"/>
        <v>0</v>
      </c>
      <c r="AC180" s="38"/>
      <c r="AD180" s="39">
        <f t="shared" si="678"/>
        <v>0</v>
      </c>
      <c r="AE180" s="38"/>
      <c r="AF180" s="39">
        <f t="shared" si="679"/>
        <v>0</v>
      </c>
      <c r="AG180" s="40"/>
      <c r="AH180" s="39">
        <f t="shared" si="680"/>
        <v>0</v>
      </c>
      <c r="AI180" s="41"/>
      <c r="AJ180" s="39">
        <f t="shared" si="681"/>
        <v>0</v>
      </c>
      <c r="AK180" s="38"/>
      <c r="AL180" s="39">
        <f t="shared" si="682"/>
        <v>0</v>
      </c>
      <c r="AM180" s="38"/>
      <c r="AN180" s="39">
        <f t="shared" si="683"/>
        <v>0</v>
      </c>
      <c r="AO180" s="38"/>
      <c r="AP180" s="39">
        <f t="shared" si="684"/>
        <v>0</v>
      </c>
      <c r="AQ180" s="38"/>
      <c r="AR180" s="39">
        <f t="shared" si="685"/>
        <v>0</v>
      </c>
      <c r="AS180" s="40">
        <v>129</v>
      </c>
      <c r="AT180" s="39">
        <f t="shared" si="686"/>
        <v>1762294.7999999998</v>
      </c>
      <c r="AU180" s="38"/>
      <c r="AV180" s="39">
        <f t="shared" si="687"/>
        <v>0</v>
      </c>
      <c r="AW180" s="38"/>
      <c r="AX180" s="39">
        <f t="shared" si="688"/>
        <v>0</v>
      </c>
      <c r="AY180" s="38"/>
      <c r="AZ180" s="39">
        <f t="shared" si="689"/>
        <v>0</v>
      </c>
      <c r="BA180" s="38"/>
      <c r="BB180" s="39">
        <f t="shared" si="690"/>
        <v>0</v>
      </c>
      <c r="BC180" s="38"/>
      <c r="BD180" s="39">
        <f t="shared" si="691"/>
        <v>0</v>
      </c>
      <c r="BE180" s="38"/>
      <c r="BF180" s="39">
        <f t="shared" si="692"/>
        <v>0</v>
      </c>
      <c r="BG180" s="38"/>
      <c r="BH180" s="39">
        <f t="shared" si="693"/>
        <v>0</v>
      </c>
      <c r="BI180" s="38"/>
      <c r="BJ180" s="39">
        <f t="shared" si="694"/>
        <v>0</v>
      </c>
      <c r="BK180" s="38"/>
      <c r="BL180" s="39">
        <f t="shared" si="695"/>
        <v>0</v>
      </c>
      <c r="BM180" s="70"/>
      <c r="BN180" s="39">
        <f t="shared" si="696"/>
        <v>0</v>
      </c>
      <c r="BO180" s="38"/>
      <c r="BP180" s="39">
        <f t="shared" si="697"/>
        <v>0</v>
      </c>
      <c r="BQ180" s="40"/>
      <c r="BR180" s="39">
        <f t="shared" si="698"/>
        <v>0</v>
      </c>
      <c r="BS180" s="38"/>
      <c r="BT180" s="39">
        <f t="shared" si="699"/>
        <v>0</v>
      </c>
      <c r="BU180" s="38"/>
      <c r="BV180" s="39">
        <f t="shared" si="700"/>
        <v>0</v>
      </c>
      <c r="BW180" s="40"/>
      <c r="BX180" s="39">
        <f t="shared" si="701"/>
        <v>0</v>
      </c>
      <c r="BY180" s="38"/>
      <c r="BZ180" s="39">
        <f t="shared" si="702"/>
        <v>0</v>
      </c>
      <c r="CA180" s="38"/>
      <c r="CB180" s="39">
        <f t="shared" si="703"/>
        <v>0</v>
      </c>
      <c r="CC180" s="38"/>
      <c r="CD180" s="39">
        <f t="shared" si="704"/>
        <v>0</v>
      </c>
      <c r="CE180" s="38"/>
      <c r="CF180" s="39">
        <f t="shared" si="705"/>
        <v>0</v>
      </c>
      <c r="CG180" s="38"/>
      <c r="CH180" s="39">
        <f t="shared" si="706"/>
        <v>0</v>
      </c>
      <c r="CI180" s="40"/>
      <c r="CJ180" s="39">
        <f t="shared" si="707"/>
        <v>0</v>
      </c>
      <c r="CK180" s="38"/>
      <c r="CL180" s="39">
        <f t="shared" si="708"/>
        <v>0</v>
      </c>
      <c r="CM180" s="40"/>
      <c r="CN180" s="39">
        <f t="shared" si="709"/>
        <v>0</v>
      </c>
      <c r="CO180" s="38"/>
      <c r="CP180" s="39">
        <f t="shared" si="710"/>
        <v>0</v>
      </c>
      <c r="CQ180" s="39"/>
      <c r="CR180" s="39">
        <f t="shared" si="711"/>
        <v>0</v>
      </c>
      <c r="CS180" s="44">
        <f t="shared" si="712"/>
        <v>129</v>
      </c>
      <c r="CT180" s="44">
        <f t="shared" si="712"/>
        <v>1762294.7999999998</v>
      </c>
      <c r="CU180" s="79">
        <f t="shared" si="577"/>
        <v>129</v>
      </c>
    </row>
    <row r="181" spans="1:100" s="1" customFormat="1" ht="45" x14ac:dyDescent="0.25">
      <c r="A181" s="28"/>
      <c r="B181" s="28">
        <v>130</v>
      </c>
      <c r="C181" s="58" t="s">
        <v>291</v>
      </c>
      <c r="D181" s="34">
        <v>11480</v>
      </c>
      <c r="E181" s="35">
        <v>1.0900000000000001</v>
      </c>
      <c r="F181" s="36">
        <v>1</v>
      </c>
      <c r="G181" s="34">
        <v>1.4</v>
      </c>
      <c r="H181" s="34">
        <v>1.68</v>
      </c>
      <c r="I181" s="34">
        <v>2.23</v>
      </c>
      <c r="J181" s="37">
        <v>2.57</v>
      </c>
      <c r="K181" s="38"/>
      <c r="L181" s="39">
        <f t="shared" si="671"/>
        <v>0</v>
      </c>
      <c r="M181" s="38"/>
      <c r="N181" s="39">
        <f t="shared" si="578"/>
        <v>0</v>
      </c>
      <c r="O181" s="38"/>
      <c r="P181" s="39">
        <f t="shared" si="672"/>
        <v>0</v>
      </c>
      <c r="Q181" s="40"/>
      <c r="R181" s="39">
        <f t="shared" si="673"/>
        <v>0</v>
      </c>
      <c r="S181" s="38"/>
      <c r="T181" s="39">
        <f t="shared" si="674"/>
        <v>0</v>
      </c>
      <c r="U181" s="38"/>
      <c r="V181" s="39">
        <f t="shared" si="675"/>
        <v>0</v>
      </c>
      <c r="W181" s="41"/>
      <c r="X181" s="39">
        <f t="shared" si="579"/>
        <v>0</v>
      </c>
      <c r="Y181" s="38"/>
      <c r="Z181" s="39">
        <f t="shared" si="676"/>
        <v>0</v>
      </c>
      <c r="AA181" s="38"/>
      <c r="AB181" s="39">
        <f t="shared" si="677"/>
        <v>0</v>
      </c>
      <c r="AC181" s="38"/>
      <c r="AD181" s="39">
        <f t="shared" si="678"/>
        <v>0</v>
      </c>
      <c r="AE181" s="38"/>
      <c r="AF181" s="39">
        <f t="shared" si="679"/>
        <v>0</v>
      </c>
      <c r="AG181" s="40"/>
      <c r="AH181" s="39">
        <f t="shared" si="680"/>
        <v>0</v>
      </c>
      <c r="AI181" s="41"/>
      <c r="AJ181" s="39">
        <f t="shared" si="681"/>
        <v>0</v>
      </c>
      <c r="AK181" s="38"/>
      <c r="AL181" s="39">
        <f t="shared" si="682"/>
        <v>0</v>
      </c>
      <c r="AM181" s="38"/>
      <c r="AN181" s="39">
        <f t="shared" si="683"/>
        <v>0</v>
      </c>
      <c r="AO181" s="38"/>
      <c r="AP181" s="39">
        <f t="shared" si="684"/>
        <v>0</v>
      </c>
      <c r="AQ181" s="38"/>
      <c r="AR181" s="39">
        <f t="shared" si="685"/>
        <v>0</v>
      </c>
      <c r="AS181" s="40">
        <v>46</v>
      </c>
      <c r="AT181" s="39">
        <f t="shared" si="686"/>
        <v>805850.08000000007</v>
      </c>
      <c r="AU181" s="38"/>
      <c r="AV181" s="39">
        <f t="shared" si="687"/>
        <v>0</v>
      </c>
      <c r="AW181" s="38"/>
      <c r="AX181" s="39">
        <f t="shared" si="688"/>
        <v>0</v>
      </c>
      <c r="AY181" s="38"/>
      <c r="AZ181" s="39">
        <f t="shared" si="689"/>
        <v>0</v>
      </c>
      <c r="BA181" s="38"/>
      <c r="BB181" s="39">
        <f t="shared" si="690"/>
        <v>0</v>
      </c>
      <c r="BC181" s="38"/>
      <c r="BD181" s="39">
        <f t="shared" si="691"/>
        <v>0</v>
      </c>
      <c r="BE181" s="38"/>
      <c r="BF181" s="39">
        <f t="shared" si="692"/>
        <v>0</v>
      </c>
      <c r="BG181" s="38"/>
      <c r="BH181" s="39">
        <f t="shared" si="693"/>
        <v>0</v>
      </c>
      <c r="BI181" s="38"/>
      <c r="BJ181" s="39">
        <f t="shared" si="694"/>
        <v>0</v>
      </c>
      <c r="BK181" s="38"/>
      <c r="BL181" s="39">
        <f t="shared" si="695"/>
        <v>0</v>
      </c>
      <c r="BM181" s="70"/>
      <c r="BN181" s="39">
        <f t="shared" si="696"/>
        <v>0</v>
      </c>
      <c r="BO181" s="38"/>
      <c r="BP181" s="39">
        <f t="shared" si="697"/>
        <v>0</v>
      </c>
      <c r="BQ181" s="40"/>
      <c r="BR181" s="39">
        <f t="shared" si="698"/>
        <v>0</v>
      </c>
      <c r="BS181" s="38"/>
      <c r="BT181" s="39">
        <f t="shared" si="699"/>
        <v>0</v>
      </c>
      <c r="BU181" s="38"/>
      <c r="BV181" s="39">
        <f t="shared" si="700"/>
        <v>0</v>
      </c>
      <c r="BW181" s="40"/>
      <c r="BX181" s="39">
        <f t="shared" si="701"/>
        <v>0</v>
      </c>
      <c r="BY181" s="38"/>
      <c r="BZ181" s="39">
        <f t="shared" si="702"/>
        <v>0</v>
      </c>
      <c r="CA181" s="38"/>
      <c r="CB181" s="39">
        <f t="shared" si="703"/>
        <v>0</v>
      </c>
      <c r="CC181" s="38"/>
      <c r="CD181" s="39">
        <f t="shared" si="704"/>
        <v>0</v>
      </c>
      <c r="CE181" s="38"/>
      <c r="CF181" s="39">
        <f t="shared" si="705"/>
        <v>0</v>
      </c>
      <c r="CG181" s="38"/>
      <c r="CH181" s="39">
        <f t="shared" si="706"/>
        <v>0</v>
      </c>
      <c r="CI181" s="40"/>
      <c r="CJ181" s="39">
        <f t="shared" si="707"/>
        <v>0</v>
      </c>
      <c r="CK181" s="38"/>
      <c r="CL181" s="39">
        <f t="shared" si="708"/>
        <v>0</v>
      </c>
      <c r="CM181" s="40"/>
      <c r="CN181" s="39">
        <f t="shared" si="709"/>
        <v>0</v>
      </c>
      <c r="CO181" s="38"/>
      <c r="CP181" s="39">
        <f t="shared" si="710"/>
        <v>0</v>
      </c>
      <c r="CQ181" s="39"/>
      <c r="CR181" s="39">
        <f t="shared" si="711"/>
        <v>0</v>
      </c>
      <c r="CS181" s="44">
        <f t="shared" si="712"/>
        <v>46</v>
      </c>
      <c r="CT181" s="44">
        <f t="shared" si="712"/>
        <v>805850.08000000007</v>
      </c>
      <c r="CU181" s="79">
        <f t="shared" si="577"/>
        <v>46</v>
      </c>
    </row>
    <row r="182" spans="1:100" s="1" customFormat="1" ht="45" x14ac:dyDescent="0.25">
      <c r="A182" s="28"/>
      <c r="B182" s="28">
        <v>131</v>
      </c>
      <c r="C182" s="58" t="s">
        <v>292</v>
      </c>
      <c r="D182" s="34">
        <v>11480</v>
      </c>
      <c r="E182" s="35">
        <v>1.5</v>
      </c>
      <c r="F182" s="36">
        <v>1</v>
      </c>
      <c r="G182" s="34">
        <v>1.4</v>
      </c>
      <c r="H182" s="34">
        <v>1.68</v>
      </c>
      <c r="I182" s="34">
        <v>2.23</v>
      </c>
      <c r="J182" s="37">
        <v>2.57</v>
      </c>
      <c r="K182" s="38"/>
      <c r="L182" s="39">
        <f t="shared" si="671"/>
        <v>0</v>
      </c>
      <c r="M182" s="38"/>
      <c r="N182" s="39">
        <f t="shared" si="578"/>
        <v>0</v>
      </c>
      <c r="O182" s="38"/>
      <c r="P182" s="39">
        <f t="shared" si="672"/>
        <v>0</v>
      </c>
      <c r="Q182" s="40"/>
      <c r="R182" s="39">
        <f t="shared" si="673"/>
        <v>0</v>
      </c>
      <c r="S182" s="38"/>
      <c r="T182" s="39">
        <f t="shared" si="674"/>
        <v>0</v>
      </c>
      <c r="U182" s="38"/>
      <c r="V182" s="39">
        <f t="shared" si="675"/>
        <v>0</v>
      </c>
      <c r="W182" s="41"/>
      <c r="X182" s="39">
        <f t="shared" si="579"/>
        <v>0</v>
      </c>
      <c r="Y182" s="38"/>
      <c r="Z182" s="39">
        <f t="shared" si="676"/>
        <v>0</v>
      </c>
      <c r="AA182" s="38"/>
      <c r="AB182" s="39">
        <f t="shared" si="677"/>
        <v>0</v>
      </c>
      <c r="AC182" s="38"/>
      <c r="AD182" s="39">
        <f t="shared" si="678"/>
        <v>0</v>
      </c>
      <c r="AE182" s="38"/>
      <c r="AF182" s="39">
        <f t="shared" si="679"/>
        <v>0</v>
      </c>
      <c r="AG182" s="40"/>
      <c r="AH182" s="39">
        <f t="shared" si="680"/>
        <v>0</v>
      </c>
      <c r="AI182" s="41"/>
      <c r="AJ182" s="39">
        <f t="shared" si="681"/>
        <v>0</v>
      </c>
      <c r="AK182" s="38"/>
      <c r="AL182" s="39">
        <f t="shared" si="682"/>
        <v>0</v>
      </c>
      <c r="AM182" s="38"/>
      <c r="AN182" s="39">
        <f t="shared" si="683"/>
        <v>0</v>
      </c>
      <c r="AO182" s="38"/>
      <c r="AP182" s="39">
        <f t="shared" si="684"/>
        <v>0</v>
      </c>
      <c r="AQ182" s="38"/>
      <c r="AR182" s="39">
        <f t="shared" si="685"/>
        <v>0</v>
      </c>
      <c r="AS182" s="40">
        <v>30</v>
      </c>
      <c r="AT182" s="39">
        <f t="shared" si="686"/>
        <v>723240</v>
      </c>
      <c r="AU182" s="38"/>
      <c r="AV182" s="39">
        <f t="shared" si="687"/>
        <v>0</v>
      </c>
      <c r="AW182" s="38"/>
      <c r="AX182" s="39">
        <f t="shared" si="688"/>
        <v>0</v>
      </c>
      <c r="AY182" s="38"/>
      <c r="AZ182" s="39">
        <f t="shared" si="689"/>
        <v>0</v>
      </c>
      <c r="BA182" s="38"/>
      <c r="BB182" s="39">
        <f t="shared" si="690"/>
        <v>0</v>
      </c>
      <c r="BC182" s="38"/>
      <c r="BD182" s="39">
        <f t="shared" si="691"/>
        <v>0</v>
      </c>
      <c r="BE182" s="38"/>
      <c r="BF182" s="39">
        <f t="shared" si="692"/>
        <v>0</v>
      </c>
      <c r="BG182" s="38"/>
      <c r="BH182" s="39">
        <f t="shared" si="693"/>
        <v>0</v>
      </c>
      <c r="BI182" s="38"/>
      <c r="BJ182" s="39">
        <f t="shared" si="694"/>
        <v>0</v>
      </c>
      <c r="BK182" s="38"/>
      <c r="BL182" s="39">
        <f t="shared" si="695"/>
        <v>0</v>
      </c>
      <c r="BM182" s="70"/>
      <c r="BN182" s="39">
        <f t="shared" si="696"/>
        <v>0</v>
      </c>
      <c r="BO182" s="38"/>
      <c r="BP182" s="39">
        <f t="shared" si="697"/>
        <v>0</v>
      </c>
      <c r="BQ182" s="40"/>
      <c r="BR182" s="39">
        <f t="shared" si="698"/>
        <v>0</v>
      </c>
      <c r="BS182" s="38"/>
      <c r="BT182" s="39">
        <f t="shared" si="699"/>
        <v>0</v>
      </c>
      <c r="BU182" s="38"/>
      <c r="BV182" s="39">
        <f t="shared" si="700"/>
        <v>0</v>
      </c>
      <c r="BW182" s="40"/>
      <c r="BX182" s="39">
        <f t="shared" si="701"/>
        <v>0</v>
      </c>
      <c r="BY182" s="38"/>
      <c r="BZ182" s="39">
        <f t="shared" si="702"/>
        <v>0</v>
      </c>
      <c r="CA182" s="38"/>
      <c r="CB182" s="39">
        <f t="shared" si="703"/>
        <v>0</v>
      </c>
      <c r="CC182" s="38"/>
      <c r="CD182" s="39">
        <f t="shared" si="704"/>
        <v>0</v>
      </c>
      <c r="CE182" s="38"/>
      <c r="CF182" s="39">
        <f t="shared" si="705"/>
        <v>0</v>
      </c>
      <c r="CG182" s="38"/>
      <c r="CH182" s="39">
        <f t="shared" si="706"/>
        <v>0</v>
      </c>
      <c r="CI182" s="40"/>
      <c r="CJ182" s="39">
        <f t="shared" si="707"/>
        <v>0</v>
      </c>
      <c r="CK182" s="38"/>
      <c r="CL182" s="39">
        <f t="shared" si="708"/>
        <v>0</v>
      </c>
      <c r="CM182" s="40"/>
      <c r="CN182" s="39">
        <f t="shared" si="709"/>
        <v>0</v>
      </c>
      <c r="CO182" s="38"/>
      <c r="CP182" s="39">
        <f t="shared" si="710"/>
        <v>0</v>
      </c>
      <c r="CQ182" s="39"/>
      <c r="CR182" s="39">
        <f t="shared" si="711"/>
        <v>0</v>
      </c>
      <c r="CS182" s="44">
        <f t="shared" si="712"/>
        <v>30</v>
      </c>
      <c r="CT182" s="44">
        <f t="shared" si="712"/>
        <v>723240</v>
      </c>
      <c r="CU182" s="79">
        <f t="shared" si="577"/>
        <v>30</v>
      </c>
    </row>
    <row r="183" spans="1:100" s="1" customFormat="1" ht="60" x14ac:dyDescent="0.25">
      <c r="A183" s="28"/>
      <c r="B183" s="28">
        <v>132</v>
      </c>
      <c r="C183" s="58" t="s">
        <v>293</v>
      </c>
      <c r="D183" s="34">
        <v>11480</v>
      </c>
      <c r="E183" s="35">
        <v>1.8</v>
      </c>
      <c r="F183" s="36">
        <v>1</v>
      </c>
      <c r="G183" s="34">
        <v>1.4</v>
      </c>
      <c r="H183" s="34">
        <v>1.68</v>
      </c>
      <c r="I183" s="34">
        <v>2.23</v>
      </c>
      <c r="J183" s="37">
        <v>2.57</v>
      </c>
      <c r="K183" s="38"/>
      <c r="L183" s="39">
        <f t="shared" si="671"/>
        <v>0</v>
      </c>
      <c r="M183" s="38"/>
      <c r="N183" s="39">
        <f t="shared" si="578"/>
        <v>0</v>
      </c>
      <c r="O183" s="38"/>
      <c r="P183" s="39">
        <f t="shared" si="672"/>
        <v>0</v>
      </c>
      <c r="Q183" s="40"/>
      <c r="R183" s="39">
        <f t="shared" si="673"/>
        <v>0</v>
      </c>
      <c r="S183" s="38"/>
      <c r="T183" s="39">
        <f t="shared" si="674"/>
        <v>0</v>
      </c>
      <c r="U183" s="38"/>
      <c r="V183" s="39">
        <f t="shared" si="675"/>
        <v>0</v>
      </c>
      <c r="W183" s="41"/>
      <c r="X183" s="39">
        <f t="shared" si="579"/>
        <v>0</v>
      </c>
      <c r="Y183" s="38"/>
      <c r="Z183" s="39">
        <f t="shared" si="676"/>
        <v>0</v>
      </c>
      <c r="AA183" s="38"/>
      <c r="AB183" s="39">
        <f t="shared" si="677"/>
        <v>0</v>
      </c>
      <c r="AC183" s="38"/>
      <c r="AD183" s="39">
        <f t="shared" si="678"/>
        <v>0</v>
      </c>
      <c r="AE183" s="38"/>
      <c r="AF183" s="39">
        <f t="shared" si="679"/>
        <v>0</v>
      </c>
      <c r="AG183" s="40"/>
      <c r="AH183" s="39">
        <f t="shared" si="680"/>
        <v>0</v>
      </c>
      <c r="AI183" s="41"/>
      <c r="AJ183" s="39">
        <f t="shared" si="681"/>
        <v>0</v>
      </c>
      <c r="AK183" s="38"/>
      <c r="AL183" s="39">
        <f t="shared" si="682"/>
        <v>0</v>
      </c>
      <c r="AM183" s="38"/>
      <c r="AN183" s="39">
        <f t="shared" si="683"/>
        <v>0</v>
      </c>
      <c r="AO183" s="38"/>
      <c r="AP183" s="39">
        <f t="shared" si="684"/>
        <v>0</v>
      </c>
      <c r="AQ183" s="38"/>
      <c r="AR183" s="39">
        <f t="shared" si="685"/>
        <v>0</v>
      </c>
      <c r="AS183" s="40"/>
      <c r="AT183" s="39">
        <f t="shared" si="686"/>
        <v>0</v>
      </c>
      <c r="AU183" s="38"/>
      <c r="AV183" s="39">
        <f t="shared" si="687"/>
        <v>0</v>
      </c>
      <c r="AW183" s="38"/>
      <c r="AX183" s="39">
        <f t="shared" si="688"/>
        <v>0</v>
      </c>
      <c r="AY183" s="38"/>
      <c r="AZ183" s="39">
        <f t="shared" si="689"/>
        <v>0</v>
      </c>
      <c r="BA183" s="38"/>
      <c r="BB183" s="39">
        <f t="shared" si="690"/>
        <v>0</v>
      </c>
      <c r="BC183" s="38"/>
      <c r="BD183" s="39">
        <f t="shared" si="691"/>
        <v>0</v>
      </c>
      <c r="BE183" s="38"/>
      <c r="BF183" s="39">
        <f t="shared" si="692"/>
        <v>0</v>
      </c>
      <c r="BG183" s="38"/>
      <c r="BH183" s="39">
        <f t="shared" si="693"/>
        <v>0</v>
      </c>
      <c r="BI183" s="38"/>
      <c r="BJ183" s="39">
        <f t="shared" si="694"/>
        <v>0</v>
      </c>
      <c r="BK183" s="38"/>
      <c r="BL183" s="39">
        <f t="shared" si="695"/>
        <v>0</v>
      </c>
      <c r="BM183" s="70"/>
      <c r="BN183" s="39">
        <f t="shared" si="696"/>
        <v>0</v>
      </c>
      <c r="BO183" s="38"/>
      <c r="BP183" s="39">
        <f t="shared" si="697"/>
        <v>0</v>
      </c>
      <c r="BQ183" s="40"/>
      <c r="BR183" s="39">
        <f t="shared" si="698"/>
        <v>0</v>
      </c>
      <c r="BS183" s="38"/>
      <c r="BT183" s="39">
        <f t="shared" si="699"/>
        <v>0</v>
      </c>
      <c r="BU183" s="38"/>
      <c r="BV183" s="39">
        <f t="shared" si="700"/>
        <v>0</v>
      </c>
      <c r="BW183" s="40"/>
      <c r="BX183" s="39">
        <f t="shared" si="701"/>
        <v>0</v>
      </c>
      <c r="BY183" s="38"/>
      <c r="BZ183" s="39">
        <f t="shared" si="702"/>
        <v>0</v>
      </c>
      <c r="CA183" s="38"/>
      <c r="CB183" s="39">
        <f t="shared" si="703"/>
        <v>0</v>
      </c>
      <c r="CC183" s="38"/>
      <c r="CD183" s="39">
        <f t="shared" si="704"/>
        <v>0</v>
      </c>
      <c r="CE183" s="38"/>
      <c r="CF183" s="39">
        <f t="shared" si="705"/>
        <v>0</v>
      </c>
      <c r="CG183" s="38"/>
      <c r="CH183" s="39">
        <f t="shared" si="706"/>
        <v>0</v>
      </c>
      <c r="CI183" s="40"/>
      <c r="CJ183" s="39">
        <f t="shared" si="707"/>
        <v>0</v>
      </c>
      <c r="CK183" s="38"/>
      <c r="CL183" s="39">
        <f t="shared" si="708"/>
        <v>0</v>
      </c>
      <c r="CM183" s="40"/>
      <c r="CN183" s="39">
        <f t="shared" si="709"/>
        <v>0</v>
      </c>
      <c r="CO183" s="38"/>
      <c r="CP183" s="39">
        <f t="shared" si="710"/>
        <v>0</v>
      </c>
      <c r="CQ183" s="39"/>
      <c r="CR183" s="39">
        <f t="shared" si="711"/>
        <v>0</v>
      </c>
      <c r="CS183" s="44">
        <f t="shared" si="712"/>
        <v>0</v>
      </c>
      <c r="CT183" s="44">
        <f t="shared" si="712"/>
        <v>0</v>
      </c>
      <c r="CU183" s="79">
        <f t="shared" si="577"/>
        <v>0</v>
      </c>
    </row>
    <row r="184" spans="1:100" s="1" customFormat="1" ht="45" x14ac:dyDescent="0.25">
      <c r="A184" s="28"/>
      <c r="B184" s="28">
        <v>133</v>
      </c>
      <c r="C184" s="58" t="s">
        <v>294</v>
      </c>
      <c r="D184" s="34">
        <v>11480</v>
      </c>
      <c r="E184" s="35">
        <v>2.75</v>
      </c>
      <c r="F184" s="36">
        <v>1</v>
      </c>
      <c r="G184" s="34">
        <v>1.4</v>
      </c>
      <c r="H184" s="34">
        <v>1.68</v>
      </c>
      <c r="I184" s="34">
        <v>2.23</v>
      </c>
      <c r="J184" s="37">
        <v>2.57</v>
      </c>
      <c r="K184" s="38"/>
      <c r="L184" s="39">
        <f t="shared" si="671"/>
        <v>0</v>
      </c>
      <c r="M184" s="38"/>
      <c r="N184" s="39">
        <f t="shared" si="578"/>
        <v>0</v>
      </c>
      <c r="O184" s="38"/>
      <c r="P184" s="39">
        <f t="shared" si="672"/>
        <v>0</v>
      </c>
      <c r="Q184" s="40"/>
      <c r="R184" s="39">
        <f t="shared" si="673"/>
        <v>0</v>
      </c>
      <c r="S184" s="38"/>
      <c r="T184" s="39">
        <f t="shared" si="674"/>
        <v>0</v>
      </c>
      <c r="U184" s="38"/>
      <c r="V184" s="39">
        <f t="shared" si="675"/>
        <v>0</v>
      </c>
      <c r="W184" s="41"/>
      <c r="X184" s="39">
        <f t="shared" si="579"/>
        <v>0</v>
      </c>
      <c r="Y184" s="38"/>
      <c r="Z184" s="39">
        <f t="shared" si="676"/>
        <v>0</v>
      </c>
      <c r="AA184" s="38"/>
      <c r="AB184" s="39">
        <f t="shared" si="677"/>
        <v>0</v>
      </c>
      <c r="AC184" s="38"/>
      <c r="AD184" s="39">
        <f t="shared" si="678"/>
        <v>0</v>
      </c>
      <c r="AE184" s="38"/>
      <c r="AF184" s="39">
        <f t="shared" si="679"/>
        <v>0</v>
      </c>
      <c r="AG184" s="40"/>
      <c r="AH184" s="39">
        <f t="shared" si="680"/>
        <v>0</v>
      </c>
      <c r="AI184" s="41"/>
      <c r="AJ184" s="39">
        <f t="shared" si="681"/>
        <v>0</v>
      </c>
      <c r="AK184" s="38"/>
      <c r="AL184" s="39">
        <f t="shared" si="682"/>
        <v>0</v>
      </c>
      <c r="AM184" s="38"/>
      <c r="AN184" s="39">
        <f t="shared" si="683"/>
        <v>0</v>
      </c>
      <c r="AO184" s="38"/>
      <c r="AP184" s="39">
        <f t="shared" si="684"/>
        <v>0</v>
      </c>
      <c r="AQ184" s="38"/>
      <c r="AR184" s="39">
        <f t="shared" si="685"/>
        <v>0</v>
      </c>
      <c r="AS184" s="40">
        <v>50</v>
      </c>
      <c r="AT184" s="39">
        <f t="shared" si="686"/>
        <v>2209900</v>
      </c>
      <c r="AU184" s="38"/>
      <c r="AV184" s="39">
        <f t="shared" si="687"/>
        <v>0</v>
      </c>
      <c r="AW184" s="38"/>
      <c r="AX184" s="39">
        <f t="shared" si="688"/>
        <v>0</v>
      </c>
      <c r="AY184" s="38"/>
      <c r="AZ184" s="39">
        <f t="shared" si="689"/>
        <v>0</v>
      </c>
      <c r="BA184" s="38"/>
      <c r="BB184" s="39">
        <f t="shared" si="690"/>
        <v>0</v>
      </c>
      <c r="BC184" s="38"/>
      <c r="BD184" s="39">
        <f t="shared" si="691"/>
        <v>0</v>
      </c>
      <c r="BE184" s="38"/>
      <c r="BF184" s="39">
        <f t="shared" si="692"/>
        <v>0</v>
      </c>
      <c r="BG184" s="38"/>
      <c r="BH184" s="39">
        <f t="shared" si="693"/>
        <v>0</v>
      </c>
      <c r="BI184" s="38"/>
      <c r="BJ184" s="39">
        <f t="shared" si="694"/>
        <v>0</v>
      </c>
      <c r="BK184" s="38"/>
      <c r="BL184" s="39">
        <f t="shared" si="695"/>
        <v>0</v>
      </c>
      <c r="BM184" s="70"/>
      <c r="BN184" s="39">
        <f t="shared" si="696"/>
        <v>0</v>
      </c>
      <c r="BO184" s="38"/>
      <c r="BP184" s="39">
        <f t="shared" si="697"/>
        <v>0</v>
      </c>
      <c r="BQ184" s="40"/>
      <c r="BR184" s="39">
        <f t="shared" si="698"/>
        <v>0</v>
      </c>
      <c r="BS184" s="38"/>
      <c r="BT184" s="39">
        <f t="shared" si="699"/>
        <v>0</v>
      </c>
      <c r="BU184" s="38"/>
      <c r="BV184" s="39">
        <f t="shared" si="700"/>
        <v>0</v>
      </c>
      <c r="BW184" s="40"/>
      <c r="BX184" s="39">
        <f t="shared" si="701"/>
        <v>0</v>
      </c>
      <c r="BY184" s="38"/>
      <c r="BZ184" s="39">
        <f t="shared" si="702"/>
        <v>0</v>
      </c>
      <c r="CA184" s="38"/>
      <c r="CB184" s="39">
        <f t="shared" si="703"/>
        <v>0</v>
      </c>
      <c r="CC184" s="38"/>
      <c r="CD184" s="39">
        <f t="shared" si="704"/>
        <v>0</v>
      </c>
      <c r="CE184" s="38"/>
      <c r="CF184" s="39">
        <f t="shared" si="705"/>
        <v>0</v>
      </c>
      <c r="CG184" s="38"/>
      <c r="CH184" s="39">
        <f t="shared" si="706"/>
        <v>0</v>
      </c>
      <c r="CI184" s="40"/>
      <c r="CJ184" s="39">
        <f t="shared" si="707"/>
        <v>0</v>
      </c>
      <c r="CK184" s="38"/>
      <c r="CL184" s="39">
        <f t="shared" si="708"/>
        <v>0</v>
      </c>
      <c r="CM184" s="40"/>
      <c r="CN184" s="39">
        <f t="shared" si="709"/>
        <v>0</v>
      </c>
      <c r="CO184" s="38"/>
      <c r="CP184" s="39">
        <f t="shared" si="710"/>
        <v>0</v>
      </c>
      <c r="CQ184" s="39"/>
      <c r="CR184" s="39">
        <f t="shared" si="711"/>
        <v>0</v>
      </c>
      <c r="CS184" s="44">
        <f t="shared" si="712"/>
        <v>50</v>
      </c>
      <c r="CT184" s="44">
        <f t="shared" si="712"/>
        <v>2209900</v>
      </c>
      <c r="CU184" s="79">
        <f t="shared" si="577"/>
        <v>50</v>
      </c>
    </row>
    <row r="185" spans="1:100" s="1" customFormat="1" ht="60" x14ac:dyDescent="0.25">
      <c r="A185" s="28"/>
      <c r="B185" s="28">
        <v>134</v>
      </c>
      <c r="C185" s="58" t="s">
        <v>295</v>
      </c>
      <c r="D185" s="34">
        <v>11480</v>
      </c>
      <c r="E185" s="35">
        <v>2.35</v>
      </c>
      <c r="F185" s="36">
        <v>1</v>
      </c>
      <c r="G185" s="34">
        <v>1.4</v>
      </c>
      <c r="H185" s="34">
        <v>1.68</v>
      </c>
      <c r="I185" s="34">
        <v>2.23</v>
      </c>
      <c r="J185" s="37">
        <v>2.57</v>
      </c>
      <c r="K185" s="38"/>
      <c r="L185" s="39">
        <f t="shared" si="671"/>
        <v>0</v>
      </c>
      <c r="M185" s="38"/>
      <c r="N185" s="39">
        <f t="shared" si="578"/>
        <v>0</v>
      </c>
      <c r="O185" s="38"/>
      <c r="P185" s="39">
        <f t="shared" si="672"/>
        <v>0</v>
      </c>
      <c r="Q185" s="40"/>
      <c r="R185" s="39">
        <f t="shared" si="673"/>
        <v>0</v>
      </c>
      <c r="S185" s="38"/>
      <c r="T185" s="39">
        <f t="shared" si="674"/>
        <v>0</v>
      </c>
      <c r="U185" s="38"/>
      <c r="V185" s="39">
        <f t="shared" si="675"/>
        <v>0</v>
      </c>
      <c r="W185" s="41"/>
      <c r="X185" s="39">
        <f t="shared" si="579"/>
        <v>0</v>
      </c>
      <c r="Y185" s="38"/>
      <c r="Z185" s="39">
        <f t="shared" si="676"/>
        <v>0</v>
      </c>
      <c r="AA185" s="38"/>
      <c r="AB185" s="39">
        <f t="shared" si="677"/>
        <v>0</v>
      </c>
      <c r="AC185" s="38"/>
      <c r="AD185" s="39">
        <f t="shared" si="678"/>
        <v>0</v>
      </c>
      <c r="AE185" s="38"/>
      <c r="AF185" s="39">
        <f t="shared" si="679"/>
        <v>0</v>
      </c>
      <c r="AG185" s="40"/>
      <c r="AH185" s="39">
        <f t="shared" si="680"/>
        <v>0</v>
      </c>
      <c r="AI185" s="41"/>
      <c r="AJ185" s="39">
        <f t="shared" si="681"/>
        <v>0</v>
      </c>
      <c r="AK185" s="38"/>
      <c r="AL185" s="39">
        <f t="shared" si="682"/>
        <v>0</v>
      </c>
      <c r="AM185" s="38"/>
      <c r="AN185" s="39">
        <f t="shared" si="683"/>
        <v>0</v>
      </c>
      <c r="AO185" s="38"/>
      <c r="AP185" s="39">
        <f t="shared" si="684"/>
        <v>0</v>
      </c>
      <c r="AQ185" s="38"/>
      <c r="AR185" s="39">
        <f t="shared" si="685"/>
        <v>0</v>
      </c>
      <c r="AS185" s="40">
        <v>5</v>
      </c>
      <c r="AT185" s="39">
        <f t="shared" si="686"/>
        <v>188846</v>
      </c>
      <c r="AU185" s="38"/>
      <c r="AV185" s="39">
        <f t="shared" si="687"/>
        <v>0</v>
      </c>
      <c r="AW185" s="38"/>
      <c r="AX185" s="39">
        <f t="shared" si="688"/>
        <v>0</v>
      </c>
      <c r="AY185" s="38"/>
      <c r="AZ185" s="39">
        <f t="shared" si="689"/>
        <v>0</v>
      </c>
      <c r="BA185" s="38"/>
      <c r="BB185" s="39">
        <f t="shared" si="690"/>
        <v>0</v>
      </c>
      <c r="BC185" s="38"/>
      <c r="BD185" s="39">
        <f t="shared" si="691"/>
        <v>0</v>
      </c>
      <c r="BE185" s="38"/>
      <c r="BF185" s="39">
        <f t="shared" si="692"/>
        <v>0</v>
      </c>
      <c r="BG185" s="38"/>
      <c r="BH185" s="39">
        <f t="shared" si="693"/>
        <v>0</v>
      </c>
      <c r="BI185" s="38"/>
      <c r="BJ185" s="39">
        <f t="shared" si="694"/>
        <v>0</v>
      </c>
      <c r="BK185" s="38"/>
      <c r="BL185" s="39">
        <f t="shared" si="695"/>
        <v>0</v>
      </c>
      <c r="BM185" s="70"/>
      <c r="BN185" s="39">
        <f t="shared" si="696"/>
        <v>0</v>
      </c>
      <c r="BO185" s="38"/>
      <c r="BP185" s="39">
        <f t="shared" si="697"/>
        <v>0</v>
      </c>
      <c r="BQ185" s="40"/>
      <c r="BR185" s="39">
        <f t="shared" si="698"/>
        <v>0</v>
      </c>
      <c r="BS185" s="38"/>
      <c r="BT185" s="39">
        <f t="shared" si="699"/>
        <v>0</v>
      </c>
      <c r="BU185" s="38"/>
      <c r="BV185" s="39">
        <f t="shared" si="700"/>
        <v>0</v>
      </c>
      <c r="BW185" s="40"/>
      <c r="BX185" s="39">
        <f t="shared" si="701"/>
        <v>0</v>
      </c>
      <c r="BY185" s="38"/>
      <c r="BZ185" s="39">
        <f t="shared" si="702"/>
        <v>0</v>
      </c>
      <c r="CA185" s="38"/>
      <c r="CB185" s="39">
        <f t="shared" si="703"/>
        <v>0</v>
      </c>
      <c r="CC185" s="38"/>
      <c r="CD185" s="39">
        <f t="shared" si="704"/>
        <v>0</v>
      </c>
      <c r="CE185" s="38"/>
      <c r="CF185" s="39">
        <f t="shared" si="705"/>
        <v>0</v>
      </c>
      <c r="CG185" s="38"/>
      <c r="CH185" s="39">
        <f t="shared" si="706"/>
        <v>0</v>
      </c>
      <c r="CI185" s="40"/>
      <c r="CJ185" s="39">
        <f t="shared" si="707"/>
        <v>0</v>
      </c>
      <c r="CK185" s="38"/>
      <c r="CL185" s="39">
        <f t="shared" si="708"/>
        <v>0</v>
      </c>
      <c r="CM185" s="40"/>
      <c r="CN185" s="39">
        <f t="shared" si="709"/>
        <v>0</v>
      </c>
      <c r="CO185" s="38"/>
      <c r="CP185" s="39">
        <f t="shared" si="710"/>
        <v>0</v>
      </c>
      <c r="CQ185" s="39"/>
      <c r="CR185" s="39">
        <f t="shared" si="711"/>
        <v>0</v>
      </c>
      <c r="CS185" s="44">
        <f t="shared" si="712"/>
        <v>5</v>
      </c>
      <c r="CT185" s="44">
        <f t="shared" si="712"/>
        <v>188846</v>
      </c>
      <c r="CU185" s="79">
        <f t="shared" si="577"/>
        <v>5</v>
      </c>
    </row>
    <row r="186" spans="1:100" s="1" customFormat="1" x14ac:dyDescent="0.25">
      <c r="A186" s="164" t="s">
        <v>296</v>
      </c>
      <c r="B186" s="165"/>
      <c r="C186" s="146" t="s">
        <v>51</v>
      </c>
      <c r="D186" s="147"/>
      <c r="E186" s="148"/>
      <c r="F186" s="147"/>
      <c r="G186" s="147"/>
      <c r="H186" s="92"/>
      <c r="I186" s="92"/>
      <c r="J186" s="92"/>
      <c r="K186" s="92">
        <f t="shared" ref="K186:BV186" si="713">K9+K10+K24+K26+K28+K31+K33+K35+K39+K42+K44+K47+K58+K62+K65+K68+K71+K73+K78+K97+K104+K111+K114+K116+K118+K122+K124+K126+K128+K133+K140+K147+K156+K158+K162+K167+K173</f>
        <v>845</v>
      </c>
      <c r="L186" s="92">
        <f t="shared" si="713"/>
        <v>35066532.480000004</v>
      </c>
      <c r="M186" s="92">
        <f t="shared" si="713"/>
        <v>200</v>
      </c>
      <c r="N186" s="92">
        <f t="shared" si="713"/>
        <v>5251686.72</v>
      </c>
      <c r="O186" s="92">
        <f t="shared" si="713"/>
        <v>990</v>
      </c>
      <c r="P186" s="92">
        <f t="shared" si="713"/>
        <v>41628569.359999992</v>
      </c>
      <c r="Q186" s="92">
        <f t="shared" si="713"/>
        <v>334</v>
      </c>
      <c r="R186" s="92">
        <f t="shared" si="713"/>
        <v>31777236.960000001</v>
      </c>
      <c r="S186" s="92">
        <f t="shared" si="713"/>
        <v>989</v>
      </c>
      <c r="T186" s="92">
        <f t="shared" si="713"/>
        <v>113555282.37759998</v>
      </c>
      <c r="U186" s="92">
        <f t="shared" si="713"/>
        <v>610</v>
      </c>
      <c r="V186" s="92">
        <f t="shared" si="713"/>
        <v>15098036.799999999</v>
      </c>
      <c r="W186" s="92">
        <f t="shared" si="713"/>
        <v>110</v>
      </c>
      <c r="X186" s="92">
        <f t="shared" si="713"/>
        <v>689488.79999999993</v>
      </c>
      <c r="Y186" s="92">
        <f t="shared" si="713"/>
        <v>295</v>
      </c>
      <c r="Z186" s="92">
        <f t="shared" si="713"/>
        <v>4667662.3839999996</v>
      </c>
      <c r="AA186" s="92">
        <f t="shared" si="713"/>
        <v>1173</v>
      </c>
      <c r="AB186" s="92">
        <f t="shared" si="713"/>
        <v>17401797.280000001</v>
      </c>
      <c r="AC186" s="147">
        <f t="shared" si="713"/>
        <v>552</v>
      </c>
      <c r="AD186" s="147">
        <f t="shared" si="713"/>
        <v>28375791.024</v>
      </c>
      <c r="AE186" s="92">
        <f t="shared" si="713"/>
        <v>210</v>
      </c>
      <c r="AF186" s="92">
        <f t="shared" si="713"/>
        <v>15485243.423999999</v>
      </c>
      <c r="AG186" s="92">
        <f t="shared" si="713"/>
        <v>860</v>
      </c>
      <c r="AH186" s="92">
        <f t="shared" si="713"/>
        <v>14260132.723199997</v>
      </c>
      <c r="AI186" s="92">
        <f t="shared" si="713"/>
        <v>200</v>
      </c>
      <c r="AJ186" s="92">
        <f t="shared" si="713"/>
        <v>3363869.5999999996</v>
      </c>
      <c r="AK186" s="92">
        <f t="shared" si="713"/>
        <v>2170</v>
      </c>
      <c r="AL186" s="92">
        <f t="shared" si="713"/>
        <v>32380901.279999994</v>
      </c>
      <c r="AM186" s="147">
        <f t="shared" si="713"/>
        <v>870</v>
      </c>
      <c r="AN186" s="147">
        <f t="shared" si="713"/>
        <v>11605591.199999999</v>
      </c>
      <c r="AO186" s="92">
        <f t="shared" si="713"/>
        <v>260</v>
      </c>
      <c r="AP186" s="92">
        <f t="shared" si="713"/>
        <v>3760847.9999999995</v>
      </c>
      <c r="AQ186" s="92">
        <f t="shared" si="713"/>
        <v>290</v>
      </c>
      <c r="AR186" s="92">
        <f t="shared" si="713"/>
        <v>18500318.479999997</v>
      </c>
      <c r="AS186" s="92">
        <f t="shared" si="713"/>
        <v>360</v>
      </c>
      <c r="AT186" s="92">
        <f t="shared" si="713"/>
        <v>8273704.879999999</v>
      </c>
      <c r="AU186" s="92">
        <f t="shared" si="713"/>
        <v>50</v>
      </c>
      <c r="AV186" s="92">
        <f t="shared" si="713"/>
        <v>731726.01599999995</v>
      </c>
      <c r="AW186" s="92">
        <f t="shared" si="713"/>
        <v>535</v>
      </c>
      <c r="AX186" s="92">
        <f t="shared" si="713"/>
        <v>7602409.5839999998</v>
      </c>
      <c r="AY186" s="92">
        <f t="shared" si="713"/>
        <v>750</v>
      </c>
      <c r="AZ186" s="92">
        <f t="shared" si="713"/>
        <v>9388876.6719999984</v>
      </c>
      <c r="BA186" s="92">
        <f t="shared" si="713"/>
        <v>691</v>
      </c>
      <c r="BB186" s="92">
        <f t="shared" si="713"/>
        <v>10612116.592</v>
      </c>
      <c r="BC186" s="92">
        <f t="shared" si="713"/>
        <v>20</v>
      </c>
      <c r="BD186" s="92">
        <f t="shared" si="713"/>
        <v>264866.56</v>
      </c>
      <c r="BE186" s="92">
        <f t="shared" si="713"/>
        <v>0</v>
      </c>
      <c r="BF186" s="92">
        <f t="shared" si="713"/>
        <v>0</v>
      </c>
      <c r="BG186" s="92">
        <f t="shared" si="713"/>
        <v>1335</v>
      </c>
      <c r="BH186" s="92">
        <f t="shared" si="713"/>
        <v>19275213.888</v>
      </c>
      <c r="BI186" s="92">
        <f t="shared" si="713"/>
        <v>35</v>
      </c>
      <c r="BJ186" s="92">
        <f t="shared" si="713"/>
        <v>686171.53919999988</v>
      </c>
      <c r="BK186" s="92">
        <f t="shared" si="713"/>
        <v>650</v>
      </c>
      <c r="BL186" s="92">
        <f t="shared" si="713"/>
        <v>16614037.843199998</v>
      </c>
      <c r="BM186" s="92">
        <f t="shared" si="713"/>
        <v>1040</v>
      </c>
      <c r="BN186" s="92">
        <f t="shared" si="713"/>
        <v>34082733.215999998</v>
      </c>
      <c r="BO186" s="92">
        <f t="shared" si="713"/>
        <v>360</v>
      </c>
      <c r="BP186" s="92">
        <f t="shared" si="713"/>
        <v>7363354.6559999995</v>
      </c>
      <c r="BQ186" s="92">
        <f t="shared" si="713"/>
        <v>210</v>
      </c>
      <c r="BR186" s="92">
        <f t="shared" si="713"/>
        <v>8573576.2559999991</v>
      </c>
      <c r="BS186" s="92">
        <f t="shared" si="713"/>
        <v>1410</v>
      </c>
      <c r="BT186" s="92">
        <f t="shared" si="713"/>
        <v>23540709.830399998</v>
      </c>
      <c r="BU186" s="92">
        <f t="shared" si="713"/>
        <v>1430</v>
      </c>
      <c r="BV186" s="92">
        <f t="shared" si="713"/>
        <v>22529523.878400002</v>
      </c>
      <c r="BW186" s="92">
        <f t="shared" ref="BW186:CT186" si="714">BW9+BW10+BW24+BW26+BW28+BW31+BW33+BW35+BW39+BW42+BW44+BW47+BW58+BW62+BW65+BW68+BW71+BW73+BW78+BW97+BW104+BW111+BW114+BW116+BW118+BW122+BW124+BW126+BW128+BW133+BW140+BW147+BW156+BW158+BW162+BW167+BW173</f>
        <v>190</v>
      </c>
      <c r="BX186" s="92">
        <f t="shared" si="714"/>
        <v>3824493.1199999996</v>
      </c>
      <c r="BY186" s="92">
        <f t="shared" si="714"/>
        <v>765</v>
      </c>
      <c r="BZ186" s="92">
        <f t="shared" si="714"/>
        <v>12902601.600000001</v>
      </c>
      <c r="CA186" s="92">
        <f t="shared" si="714"/>
        <v>20</v>
      </c>
      <c r="CB186" s="92">
        <f t="shared" si="714"/>
        <v>317839.87199999997</v>
      </c>
      <c r="CC186" s="92">
        <f t="shared" si="714"/>
        <v>600</v>
      </c>
      <c r="CD186" s="92">
        <f t="shared" si="714"/>
        <v>10405359.9552</v>
      </c>
      <c r="CE186" s="92">
        <f t="shared" si="714"/>
        <v>245</v>
      </c>
      <c r="CF186" s="92">
        <f t="shared" si="714"/>
        <v>4234599.1295999996</v>
      </c>
      <c r="CG186" s="92">
        <f t="shared" si="714"/>
        <v>200</v>
      </c>
      <c r="CH186" s="92">
        <f t="shared" si="714"/>
        <v>3430857.6960000005</v>
      </c>
      <c r="CI186" s="101">
        <f t="shared" si="714"/>
        <v>400</v>
      </c>
      <c r="CJ186" s="92">
        <f t="shared" si="714"/>
        <v>6994984.4160000011</v>
      </c>
      <c r="CK186" s="92">
        <f t="shared" si="714"/>
        <v>100</v>
      </c>
      <c r="CL186" s="92">
        <f t="shared" si="714"/>
        <v>1778360.3711999997</v>
      </c>
      <c r="CM186" s="92">
        <f t="shared" si="714"/>
        <v>585</v>
      </c>
      <c r="CN186" s="92">
        <f t="shared" si="714"/>
        <v>13396689.319999998</v>
      </c>
      <c r="CO186" s="92">
        <f t="shared" si="714"/>
        <v>340</v>
      </c>
      <c r="CP186" s="92">
        <f t="shared" si="714"/>
        <v>8110244.6040000012</v>
      </c>
      <c r="CQ186" s="92">
        <f t="shared" si="714"/>
        <v>5</v>
      </c>
      <c r="CR186" s="92">
        <f t="shared" si="714"/>
        <v>564242</v>
      </c>
      <c r="CS186" s="92">
        <f t="shared" si="714"/>
        <v>23284</v>
      </c>
      <c r="CT186" s="92">
        <f t="shared" si="714"/>
        <v>628368282.38800013</v>
      </c>
      <c r="CU186" s="79">
        <f>SUM(CU11:CU185)</f>
        <v>23901.66</v>
      </c>
      <c r="CV186" s="102">
        <f>SUM(CU186/CS186)</f>
        <v>1.0265272289984539</v>
      </c>
    </row>
    <row r="187" spans="1:100" s="1" customFormat="1" x14ac:dyDescent="0.25">
      <c r="E187" s="6"/>
      <c r="W187" s="5"/>
      <c r="X187" s="5"/>
      <c r="AI187" s="5"/>
      <c r="AJ187" s="5"/>
      <c r="AS187" s="6"/>
      <c r="AT187" s="6"/>
      <c r="BQ187" s="7"/>
    </row>
    <row r="188" spans="1:100" s="1" customFormat="1" x14ac:dyDescent="0.25">
      <c r="E188" s="6"/>
      <c r="W188" s="5"/>
      <c r="X188" s="5"/>
      <c r="AI188" s="5"/>
      <c r="AJ188" s="5"/>
      <c r="AS188" s="6"/>
      <c r="AT188" s="6"/>
      <c r="BQ188" s="7"/>
    </row>
    <row r="189" spans="1:100" s="1" customFormat="1" x14ac:dyDescent="0.25">
      <c r="E189" s="6"/>
      <c r="W189" s="5"/>
      <c r="X189" s="5"/>
      <c r="AI189" s="5"/>
      <c r="AJ189" s="5"/>
      <c r="AS189" s="6"/>
      <c r="AT189" s="6"/>
      <c r="BQ189" s="7"/>
    </row>
    <row r="190" spans="1:100" s="1" customFormat="1" x14ac:dyDescent="0.25">
      <c r="E190" s="6"/>
      <c r="W190" s="5"/>
      <c r="X190" s="5"/>
      <c r="AI190" s="5"/>
      <c r="AJ190" s="5"/>
      <c r="AS190" s="6"/>
      <c r="AT190" s="6"/>
      <c r="BQ190" s="7"/>
    </row>
    <row r="191" spans="1:100" s="1" customFormat="1" x14ac:dyDescent="0.25">
      <c r="E191" s="6"/>
      <c r="W191" s="5"/>
      <c r="X191" s="5"/>
      <c r="AI191" s="5"/>
      <c r="AJ191" s="5"/>
      <c r="AS191" s="6"/>
      <c r="AT191" s="6"/>
      <c r="BQ191" s="7"/>
    </row>
    <row r="192" spans="1:100" s="1" customFormat="1" x14ac:dyDescent="0.25">
      <c r="E192" s="6"/>
      <c r="W192" s="5"/>
      <c r="X192" s="5"/>
      <c r="AI192" s="5"/>
      <c r="AJ192" s="5"/>
      <c r="AS192" s="6"/>
      <c r="AT192" s="6"/>
      <c r="BQ192" s="7"/>
    </row>
    <row r="193" spans="5:69" s="1" customFormat="1" x14ac:dyDescent="0.25">
      <c r="E193" s="6"/>
      <c r="W193" s="5"/>
      <c r="X193" s="5"/>
      <c r="AI193" s="5"/>
      <c r="AJ193" s="5"/>
      <c r="AS193" s="6"/>
      <c r="AT193" s="6"/>
      <c r="BQ193" s="7"/>
    </row>
    <row r="194" spans="5:69" s="1" customFormat="1" x14ac:dyDescent="0.25">
      <c r="E194" s="6"/>
      <c r="W194" s="5"/>
      <c r="X194" s="5"/>
      <c r="AI194" s="5"/>
      <c r="AJ194" s="5"/>
      <c r="AS194" s="6"/>
      <c r="AT194" s="6"/>
      <c r="BQ194" s="7"/>
    </row>
    <row r="195" spans="5:69" s="1" customFormat="1" x14ac:dyDescent="0.25">
      <c r="E195" s="6"/>
      <c r="W195" s="5"/>
      <c r="X195" s="5"/>
      <c r="AI195" s="5"/>
      <c r="AJ195" s="5"/>
      <c r="AS195" s="6"/>
      <c r="AT195" s="6"/>
      <c r="BQ195" s="7"/>
    </row>
    <row r="196" spans="5:69" s="1" customFormat="1" x14ac:dyDescent="0.25">
      <c r="E196" s="6"/>
      <c r="W196" s="5"/>
      <c r="X196" s="5"/>
      <c r="AI196" s="5"/>
      <c r="AJ196" s="5"/>
      <c r="AS196" s="6"/>
      <c r="AT196" s="6"/>
      <c r="BQ196" s="7"/>
    </row>
    <row r="197" spans="5:69" s="1" customFormat="1" x14ac:dyDescent="0.25">
      <c r="E197" s="6"/>
      <c r="W197" s="5"/>
      <c r="X197" s="5"/>
      <c r="AI197" s="5"/>
      <c r="AJ197" s="5"/>
      <c r="AS197" s="6"/>
      <c r="AT197" s="6"/>
      <c r="BQ197" s="7"/>
    </row>
    <row r="198" spans="5:69" s="1" customFormat="1" x14ac:dyDescent="0.25">
      <c r="E198" s="6"/>
      <c r="W198" s="5"/>
      <c r="X198" s="5"/>
      <c r="AI198" s="5"/>
      <c r="AJ198" s="5"/>
      <c r="AS198" s="6"/>
      <c r="AT198" s="6"/>
      <c r="BQ198" s="7"/>
    </row>
    <row r="199" spans="5:69" s="1" customFormat="1" x14ac:dyDescent="0.25">
      <c r="E199" s="6"/>
      <c r="W199" s="5"/>
      <c r="X199" s="5"/>
      <c r="AI199" s="5"/>
      <c r="AJ199" s="5"/>
      <c r="AS199" s="6"/>
      <c r="AT199" s="6"/>
      <c r="BQ199" s="7"/>
    </row>
    <row r="200" spans="5:69" s="1" customFormat="1" x14ac:dyDescent="0.25">
      <c r="E200" s="6"/>
      <c r="W200" s="5"/>
      <c r="X200" s="5"/>
      <c r="AI200" s="5"/>
      <c r="AJ200" s="5"/>
      <c r="AS200" s="6"/>
      <c r="AT200" s="6"/>
      <c r="BQ200" s="7"/>
    </row>
    <row r="201" spans="5:69" s="1" customFormat="1" x14ac:dyDescent="0.25">
      <c r="E201" s="6"/>
      <c r="W201" s="5"/>
      <c r="X201" s="5"/>
      <c r="AI201" s="5"/>
      <c r="AJ201" s="5"/>
      <c r="AS201" s="6"/>
      <c r="AT201" s="6"/>
      <c r="BQ201" s="7"/>
    </row>
    <row r="202" spans="5:69" s="1" customFormat="1" x14ac:dyDescent="0.25">
      <c r="E202" s="6"/>
      <c r="W202" s="5"/>
      <c r="X202" s="5"/>
      <c r="AI202" s="5"/>
      <c r="AJ202" s="5"/>
      <c r="AS202" s="6"/>
      <c r="AT202" s="6"/>
      <c r="BQ202" s="7"/>
    </row>
    <row r="203" spans="5:69" s="1" customFormat="1" x14ac:dyDescent="0.25">
      <c r="E203" s="6"/>
      <c r="W203" s="5"/>
      <c r="X203" s="5"/>
      <c r="AI203" s="5"/>
      <c r="AJ203" s="5"/>
      <c r="AS203" s="6"/>
      <c r="AT203" s="6"/>
      <c r="BQ203" s="7"/>
    </row>
    <row r="204" spans="5:69" s="1" customFormat="1" x14ac:dyDescent="0.25">
      <c r="E204" s="6"/>
      <c r="W204" s="5"/>
      <c r="X204" s="5"/>
      <c r="AI204" s="5"/>
      <c r="AJ204" s="5"/>
      <c r="AS204" s="6"/>
      <c r="AT204" s="6"/>
      <c r="BQ204" s="7"/>
    </row>
    <row r="205" spans="5:69" s="1" customFormat="1" x14ac:dyDescent="0.25">
      <c r="E205" s="6"/>
      <c r="W205" s="5"/>
      <c r="X205" s="5"/>
      <c r="AI205" s="5"/>
      <c r="AJ205" s="5"/>
      <c r="AS205" s="6"/>
      <c r="AT205" s="6"/>
      <c r="BQ205" s="7"/>
    </row>
    <row r="206" spans="5:69" s="1" customFormat="1" x14ac:dyDescent="0.25">
      <c r="E206" s="6"/>
      <c r="W206" s="5"/>
      <c r="X206" s="5"/>
      <c r="AI206" s="5"/>
      <c r="AJ206" s="5"/>
      <c r="AS206" s="6"/>
      <c r="AT206" s="6"/>
      <c r="BQ206" s="7"/>
    </row>
    <row r="207" spans="5:69" s="1" customFormat="1" x14ac:dyDescent="0.25">
      <c r="E207" s="6"/>
      <c r="W207" s="5"/>
      <c r="X207" s="5"/>
      <c r="AI207" s="5"/>
      <c r="AJ207" s="5"/>
      <c r="AS207" s="6"/>
      <c r="AT207" s="6"/>
      <c r="BQ207" s="7"/>
    </row>
    <row r="208" spans="5:69" s="1" customFormat="1" x14ac:dyDescent="0.25">
      <c r="E208" s="6"/>
      <c r="W208" s="5"/>
      <c r="X208" s="5"/>
      <c r="AI208" s="5"/>
      <c r="AJ208" s="5"/>
      <c r="AS208" s="6"/>
      <c r="AT208" s="6"/>
      <c r="BQ208" s="7"/>
    </row>
    <row r="209" spans="5:69" s="1" customFormat="1" x14ac:dyDescent="0.25">
      <c r="E209" s="6"/>
      <c r="W209" s="5"/>
      <c r="X209" s="5"/>
      <c r="AI209" s="5"/>
      <c r="AJ209" s="5"/>
      <c r="AS209" s="6"/>
      <c r="AT209" s="6"/>
      <c r="BQ209" s="7"/>
    </row>
    <row r="210" spans="5:69" s="1" customFormat="1" x14ac:dyDescent="0.25">
      <c r="E210" s="6"/>
      <c r="W210" s="5"/>
      <c r="X210" s="5"/>
      <c r="AI210" s="5"/>
      <c r="AJ210" s="5"/>
      <c r="AS210" s="6"/>
      <c r="AT210" s="6"/>
      <c r="BQ210" s="7"/>
    </row>
    <row r="211" spans="5:69" s="1" customFormat="1" x14ac:dyDescent="0.25">
      <c r="E211" s="6"/>
      <c r="W211" s="5"/>
      <c r="X211" s="5"/>
      <c r="AI211" s="5"/>
      <c r="AJ211" s="5"/>
      <c r="AS211" s="6"/>
      <c r="AT211" s="6"/>
      <c r="BQ211" s="7"/>
    </row>
    <row r="212" spans="5:69" s="1" customFormat="1" x14ac:dyDescent="0.25">
      <c r="E212" s="6"/>
      <c r="W212" s="5"/>
      <c r="X212" s="5"/>
      <c r="AI212" s="5"/>
      <c r="AJ212" s="5"/>
      <c r="AS212" s="6"/>
      <c r="AT212" s="6"/>
      <c r="BQ212" s="7"/>
    </row>
    <row r="213" spans="5:69" s="1" customFormat="1" x14ac:dyDescent="0.25">
      <c r="E213" s="6"/>
      <c r="W213" s="5"/>
      <c r="X213" s="5"/>
      <c r="AI213" s="5"/>
      <c r="AJ213" s="5"/>
      <c r="AS213" s="6"/>
      <c r="AT213" s="6"/>
      <c r="BQ213" s="7"/>
    </row>
    <row r="214" spans="5:69" s="1" customFormat="1" x14ac:dyDescent="0.25">
      <c r="E214" s="6"/>
      <c r="W214" s="5"/>
      <c r="X214" s="5"/>
      <c r="AI214" s="5"/>
      <c r="AJ214" s="5"/>
      <c r="AS214" s="6"/>
      <c r="AT214" s="6"/>
      <c r="BQ214" s="7"/>
    </row>
    <row r="215" spans="5:69" s="1" customFormat="1" x14ac:dyDescent="0.25">
      <c r="E215" s="6"/>
      <c r="W215" s="5"/>
      <c r="X215" s="5"/>
      <c r="AI215" s="5"/>
      <c r="AJ215" s="5"/>
      <c r="AS215" s="6"/>
      <c r="AT215" s="6"/>
      <c r="BQ215" s="7"/>
    </row>
    <row r="216" spans="5:69" s="1" customFormat="1" x14ac:dyDescent="0.25">
      <c r="E216" s="6"/>
      <c r="W216" s="5"/>
      <c r="X216" s="5"/>
      <c r="AI216" s="5"/>
      <c r="AJ216" s="5"/>
      <c r="AS216" s="6"/>
      <c r="AT216" s="6"/>
      <c r="BQ216" s="7"/>
    </row>
    <row r="217" spans="5:69" s="1" customFormat="1" x14ac:dyDescent="0.25">
      <c r="E217" s="6"/>
      <c r="W217" s="5"/>
      <c r="X217" s="5"/>
      <c r="AI217" s="5"/>
      <c r="AJ217" s="5"/>
      <c r="AS217" s="6"/>
      <c r="AT217" s="6"/>
      <c r="BQ217" s="7"/>
    </row>
    <row r="218" spans="5:69" s="1" customFormat="1" x14ac:dyDescent="0.25">
      <c r="E218" s="6"/>
      <c r="W218" s="5"/>
      <c r="X218" s="5"/>
      <c r="AI218" s="5"/>
      <c r="AJ218" s="5"/>
      <c r="AS218" s="6"/>
      <c r="AT218" s="6"/>
      <c r="BQ218" s="7"/>
    </row>
    <row r="219" spans="5:69" s="1" customFormat="1" x14ac:dyDescent="0.25">
      <c r="E219" s="6"/>
      <c r="W219" s="5"/>
      <c r="X219" s="5"/>
      <c r="AI219" s="5"/>
      <c r="AJ219" s="5"/>
      <c r="AS219" s="6"/>
      <c r="AT219" s="6"/>
      <c r="BQ219" s="7"/>
    </row>
    <row r="220" spans="5:69" s="1" customFormat="1" x14ac:dyDescent="0.25">
      <c r="E220" s="6"/>
      <c r="W220" s="5"/>
      <c r="X220" s="5"/>
      <c r="AI220" s="5"/>
      <c r="AJ220" s="5"/>
      <c r="AS220" s="6"/>
      <c r="AT220" s="6"/>
      <c r="BQ220" s="7"/>
    </row>
    <row r="221" spans="5:69" s="1" customFormat="1" x14ac:dyDescent="0.25">
      <c r="E221" s="6"/>
      <c r="W221" s="5"/>
      <c r="X221" s="5"/>
      <c r="AI221" s="5"/>
      <c r="AJ221" s="5"/>
      <c r="AS221" s="6"/>
      <c r="AT221" s="6"/>
      <c r="BQ221" s="7"/>
    </row>
    <row r="222" spans="5:69" s="1" customFormat="1" x14ac:dyDescent="0.25">
      <c r="E222" s="6"/>
      <c r="W222" s="5"/>
      <c r="X222" s="5"/>
      <c r="AI222" s="5"/>
      <c r="AJ222" s="5"/>
      <c r="AS222" s="6"/>
      <c r="AT222" s="6"/>
      <c r="BQ222" s="7"/>
    </row>
    <row r="223" spans="5:69" s="1" customFormat="1" x14ac:dyDescent="0.25">
      <c r="E223" s="6"/>
      <c r="W223" s="5"/>
      <c r="X223" s="5"/>
      <c r="AI223" s="5"/>
      <c r="AJ223" s="5"/>
      <c r="AS223" s="6"/>
      <c r="AT223" s="6"/>
      <c r="BQ223" s="7"/>
    </row>
    <row r="224" spans="5:69" s="1" customFormat="1" x14ac:dyDescent="0.25">
      <c r="E224" s="6"/>
      <c r="W224" s="5"/>
      <c r="X224" s="5"/>
      <c r="AI224" s="5"/>
      <c r="AJ224" s="5"/>
      <c r="AS224" s="6"/>
      <c r="AT224" s="6"/>
      <c r="BQ224" s="7"/>
    </row>
    <row r="225" spans="5:69" s="1" customFormat="1" x14ac:dyDescent="0.25">
      <c r="E225" s="6"/>
      <c r="W225" s="5"/>
      <c r="X225" s="5"/>
      <c r="AI225" s="5"/>
      <c r="AJ225" s="5"/>
      <c r="AS225" s="6"/>
      <c r="AT225" s="6"/>
      <c r="BQ225" s="7"/>
    </row>
    <row r="226" spans="5:69" s="1" customFormat="1" x14ac:dyDescent="0.25">
      <c r="E226" s="6"/>
      <c r="W226" s="5"/>
      <c r="X226" s="5"/>
      <c r="AI226" s="5"/>
      <c r="AJ226" s="5"/>
      <c r="AS226" s="6"/>
      <c r="AT226" s="6"/>
      <c r="BQ226" s="7"/>
    </row>
    <row r="227" spans="5:69" s="1" customFormat="1" x14ac:dyDescent="0.25">
      <c r="E227" s="6"/>
      <c r="W227" s="5"/>
      <c r="X227" s="5"/>
      <c r="AI227" s="5"/>
      <c r="AJ227" s="5"/>
      <c r="AS227" s="6"/>
      <c r="AT227" s="6"/>
      <c r="BQ227" s="7"/>
    </row>
    <row r="228" spans="5:69" s="1" customFormat="1" x14ac:dyDescent="0.25">
      <c r="E228" s="6"/>
      <c r="W228" s="5"/>
      <c r="X228" s="5"/>
      <c r="AI228" s="5"/>
      <c r="AJ228" s="5"/>
      <c r="AS228" s="6"/>
      <c r="AT228" s="6"/>
      <c r="BQ228" s="7"/>
    </row>
    <row r="229" spans="5:69" s="1" customFormat="1" x14ac:dyDescent="0.25">
      <c r="E229" s="6"/>
      <c r="W229" s="5"/>
      <c r="X229" s="5"/>
      <c r="AI229" s="5"/>
      <c r="AJ229" s="5"/>
      <c r="AS229" s="6"/>
      <c r="AT229" s="6"/>
      <c r="BQ229" s="7"/>
    </row>
    <row r="230" spans="5:69" s="1" customFormat="1" x14ac:dyDescent="0.25">
      <c r="E230" s="6"/>
      <c r="W230" s="5"/>
      <c r="X230" s="5"/>
      <c r="AI230" s="5"/>
      <c r="AJ230" s="5"/>
      <c r="AS230" s="6"/>
      <c r="AT230" s="6"/>
      <c r="BQ230" s="7"/>
    </row>
    <row r="231" spans="5:69" s="1" customFormat="1" x14ac:dyDescent="0.25">
      <c r="E231" s="6"/>
      <c r="W231" s="5"/>
      <c r="X231" s="5"/>
      <c r="AI231" s="5"/>
      <c r="AJ231" s="5"/>
      <c r="AS231" s="6"/>
      <c r="AT231" s="6"/>
      <c r="BQ231" s="7"/>
    </row>
    <row r="232" spans="5:69" s="1" customFormat="1" x14ac:dyDescent="0.25">
      <c r="E232" s="6"/>
      <c r="W232" s="5"/>
      <c r="X232" s="5"/>
      <c r="AI232" s="5"/>
      <c r="AJ232" s="5"/>
      <c r="AS232" s="6"/>
      <c r="AT232" s="6"/>
      <c r="BQ232" s="7"/>
    </row>
    <row r="233" spans="5:69" s="1" customFormat="1" x14ac:dyDescent="0.25">
      <c r="E233" s="6"/>
      <c r="W233" s="5"/>
      <c r="X233" s="5"/>
      <c r="AI233" s="5"/>
      <c r="AJ233" s="5"/>
      <c r="AS233" s="6"/>
      <c r="AT233" s="6"/>
      <c r="BQ233" s="7"/>
    </row>
    <row r="234" spans="5:69" s="1" customFormat="1" x14ac:dyDescent="0.25">
      <c r="E234" s="6"/>
      <c r="W234" s="5"/>
      <c r="X234" s="5"/>
      <c r="AI234" s="5"/>
      <c r="AJ234" s="5"/>
      <c r="AS234" s="6"/>
      <c r="AT234" s="6"/>
      <c r="BQ234" s="7"/>
    </row>
    <row r="235" spans="5:69" s="1" customFormat="1" x14ac:dyDescent="0.25">
      <c r="E235" s="6"/>
      <c r="W235" s="5"/>
      <c r="X235" s="5"/>
      <c r="AI235" s="5"/>
      <c r="AJ235" s="5"/>
      <c r="AS235" s="6"/>
      <c r="AT235" s="6"/>
      <c r="BQ235" s="7"/>
    </row>
    <row r="236" spans="5:69" s="1" customFormat="1" x14ac:dyDescent="0.25">
      <c r="E236" s="6"/>
      <c r="W236" s="5"/>
      <c r="X236" s="5"/>
      <c r="AI236" s="5"/>
      <c r="AJ236" s="5"/>
      <c r="AS236" s="6"/>
      <c r="AT236" s="6"/>
      <c r="BQ236" s="7"/>
    </row>
    <row r="237" spans="5:69" s="1" customFormat="1" x14ac:dyDescent="0.25">
      <c r="E237" s="6"/>
      <c r="W237" s="5"/>
      <c r="X237" s="5"/>
      <c r="AI237" s="5"/>
      <c r="AJ237" s="5"/>
      <c r="AS237" s="6"/>
      <c r="AT237" s="6"/>
      <c r="BQ237" s="7"/>
    </row>
    <row r="238" spans="5:69" s="1" customFormat="1" x14ac:dyDescent="0.25">
      <c r="E238" s="6"/>
      <c r="W238" s="5"/>
      <c r="X238" s="5"/>
      <c r="AI238" s="5"/>
      <c r="AJ238" s="5"/>
      <c r="AS238" s="6"/>
      <c r="AT238" s="6"/>
      <c r="BQ238" s="7"/>
    </row>
    <row r="239" spans="5:69" s="1" customFormat="1" x14ac:dyDescent="0.25">
      <c r="E239" s="6"/>
      <c r="W239" s="5"/>
      <c r="X239" s="5"/>
      <c r="AI239" s="5"/>
      <c r="AJ239" s="5"/>
      <c r="AS239" s="6"/>
      <c r="AT239" s="6"/>
      <c r="BQ239" s="7"/>
    </row>
    <row r="240" spans="5:69" s="1" customFormat="1" x14ac:dyDescent="0.25">
      <c r="E240" s="6"/>
      <c r="W240" s="5"/>
      <c r="X240" s="5"/>
      <c r="AI240" s="5"/>
      <c r="AJ240" s="5"/>
      <c r="AS240" s="6"/>
      <c r="AT240" s="6"/>
      <c r="BQ240" s="7"/>
    </row>
    <row r="241" spans="5:69" s="1" customFormat="1" x14ac:dyDescent="0.25">
      <c r="E241" s="6"/>
      <c r="W241" s="5"/>
      <c r="X241" s="5"/>
      <c r="AI241" s="5"/>
      <c r="AJ241" s="5"/>
      <c r="AS241" s="6"/>
      <c r="AT241" s="6"/>
      <c r="BQ241" s="7"/>
    </row>
    <row r="242" spans="5:69" s="1" customFormat="1" x14ac:dyDescent="0.25">
      <c r="E242" s="6"/>
      <c r="W242" s="5"/>
      <c r="X242" s="5"/>
      <c r="AI242" s="5"/>
      <c r="AJ242" s="5"/>
      <c r="AS242" s="6"/>
      <c r="AT242" s="6"/>
      <c r="BQ242" s="7"/>
    </row>
    <row r="243" spans="5:69" s="1" customFormat="1" x14ac:dyDescent="0.25">
      <c r="E243" s="6"/>
      <c r="W243" s="5"/>
      <c r="X243" s="5"/>
      <c r="AI243" s="5"/>
      <c r="AJ243" s="5"/>
      <c r="AS243" s="6"/>
      <c r="AT243" s="6"/>
      <c r="BQ243" s="7"/>
    </row>
    <row r="244" spans="5:69" s="1" customFormat="1" x14ac:dyDescent="0.25">
      <c r="E244" s="6"/>
      <c r="W244" s="5"/>
      <c r="X244" s="5"/>
      <c r="AI244" s="5"/>
      <c r="AJ244" s="5"/>
      <c r="AS244" s="6"/>
      <c r="AT244" s="6"/>
      <c r="BQ244" s="7"/>
    </row>
    <row r="245" spans="5:69" s="1" customFormat="1" x14ac:dyDescent="0.25">
      <c r="E245" s="6"/>
      <c r="W245" s="5"/>
      <c r="X245" s="5"/>
      <c r="AI245" s="5"/>
      <c r="AJ245" s="5"/>
      <c r="AS245" s="6"/>
      <c r="AT245" s="6"/>
      <c r="BQ245" s="7"/>
    </row>
    <row r="246" spans="5:69" s="1" customFormat="1" x14ac:dyDescent="0.25">
      <c r="E246" s="6"/>
      <c r="W246" s="5"/>
      <c r="X246" s="5"/>
      <c r="AI246" s="5"/>
      <c r="AJ246" s="5"/>
      <c r="AS246" s="6"/>
      <c r="AT246" s="6"/>
      <c r="BQ246" s="7"/>
    </row>
    <row r="247" spans="5:69" s="1" customFormat="1" x14ac:dyDescent="0.25">
      <c r="E247" s="6"/>
      <c r="W247" s="5"/>
      <c r="X247" s="5"/>
      <c r="AI247" s="5"/>
      <c r="AJ247" s="5"/>
      <c r="AS247" s="6"/>
      <c r="AT247" s="6"/>
      <c r="BQ247" s="7"/>
    </row>
    <row r="248" spans="5:69" s="1" customFormat="1" x14ac:dyDescent="0.25">
      <c r="E248" s="6"/>
      <c r="W248" s="5"/>
      <c r="X248" s="5"/>
      <c r="AI248" s="5"/>
      <c r="AJ248" s="5"/>
      <c r="AS248" s="6"/>
      <c r="AT248" s="6"/>
      <c r="BQ248" s="7"/>
    </row>
    <row r="249" spans="5:69" s="1" customFormat="1" x14ac:dyDescent="0.25">
      <c r="E249" s="6"/>
      <c r="W249" s="5"/>
      <c r="X249" s="5"/>
      <c r="AI249" s="5"/>
      <c r="AJ249" s="5"/>
      <c r="AS249" s="6"/>
      <c r="AT249" s="6"/>
      <c r="BQ249" s="7"/>
    </row>
    <row r="250" spans="5:69" s="1" customFormat="1" x14ac:dyDescent="0.25">
      <c r="E250" s="6"/>
      <c r="W250" s="5"/>
      <c r="X250" s="5"/>
      <c r="AI250" s="5"/>
      <c r="AJ250" s="5"/>
      <c r="AS250" s="6"/>
      <c r="AT250" s="6"/>
      <c r="BQ250" s="7"/>
    </row>
    <row r="251" spans="5:69" s="1" customFormat="1" x14ac:dyDescent="0.25">
      <c r="E251" s="6"/>
      <c r="W251" s="5"/>
      <c r="X251" s="5"/>
      <c r="AI251" s="5"/>
      <c r="AJ251" s="5"/>
      <c r="AS251" s="6"/>
      <c r="AT251" s="6"/>
      <c r="BQ251" s="7"/>
    </row>
    <row r="252" spans="5:69" s="1" customFormat="1" x14ac:dyDescent="0.25">
      <c r="E252" s="6"/>
      <c r="W252" s="5"/>
      <c r="X252" s="5"/>
      <c r="AI252" s="5"/>
      <c r="AJ252" s="5"/>
      <c r="AS252" s="6"/>
      <c r="AT252" s="6"/>
      <c r="BQ252" s="7"/>
    </row>
    <row r="253" spans="5:69" s="1" customFormat="1" x14ac:dyDescent="0.25">
      <c r="E253" s="6"/>
      <c r="W253" s="5"/>
      <c r="X253" s="5"/>
      <c r="AI253" s="5"/>
      <c r="AJ253" s="5"/>
      <c r="AS253" s="6"/>
      <c r="AT253" s="6"/>
      <c r="BQ253" s="7"/>
    </row>
    <row r="254" spans="5:69" s="1" customFormat="1" x14ac:dyDescent="0.25">
      <c r="E254" s="6"/>
      <c r="W254" s="5"/>
      <c r="X254" s="5"/>
      <c r="AI254" s="5"/>
      <c r="AJ254" s="5"/>
      <c r="AS254" s="6"/>
      <c r="AT254" s="6"/>
      <c r="BQ254" s="7"/>
    </row>
  </sheetData>
  <autoFilter ref="A7:CV186"/>
  <mergeCells count="145">
    <mergeCell ref="B1:G1"/>
    <mergeCell ref="CO6:CP6"/>
    <mergeCell ref="CQ6:CR6"/>
    <mergeCell ref="A186:B186"/>
    <mergeCell ref="CC6:CD6"/>
    <mergeCell ref="CE6:CF6"/>
    <mergeCell ref="CG6:CH6"/>
    <mergeCell ref="CI6:CJ6"/>
    <mergeCell ref="CK6:CL6"/>
    <mergeCell ref="CM6:CN6"/>
    <mergeCell ref="BQ6:BR6"/>
    <mergeCell ref="BS6:BT6"/>
    <mergeCell ref="BU6:BV6"/>
    <mergeCell ref="BW6:BX6"/>
    <mergeCell ref="BY6:BZ6"/>
    <mergeCell ref="CA6:CB6"/>
    <mergeCell ref="BE6:BF6"/>
    <mergeCell ref="BG6:BH6"/>
    <mergeCell ref="BI6:BJ6"/>
    <mergeCell ref="BK6:BL6"/>
    <mergeCell ref="BM6:BN6"/>
    <mergeCell ref="BO6:BP6"/>
    <mergeCell ref="AS6:AT6"/>
    <mergeCell ref="BA6:BB6"/>
    <mergeCell ref="BC6:BD6"/>
    <mergeCell ref="AG6:AH6"/>
    <mergeCell ref="AI6:AJ6"/>
    <mergeCell ref="AK6:AL6"/>
    <mergeCell ref="AM6:AN6"/>
    <mergeCell ref="AO6:AP6"/>
    <mergeCell ref="AQ6:AR6"/>
    <mergeCell ref="AM1:AN1"/>
    <mergeCell ref="AA6:AB6"/>
    <mergeCell ref="AC6:AD6"/>
    <mergeCell ref="AE6:AF6"/>
    <mergeCell ref="AI5:AJ5"/>
    <mergeCell ref="AK5:AL5"/>
    <mergeCell ref="AM5:AN5"/>
    <mergeCell ref="AO5:AP5"/>
    <mergeCell ref="AQ5:AR5"/>
    <mergeCell ref="AS5:AT5"/>
    <mergeCell ref="AS4:AT4"/>
    <mergeCell ref="AU4:AV4"/>
    <mergeCell ref="AW4:AX4"/>
    <mergeCell ref="AM4:AN4"/>
    <mergeCell ref="AO4:AP4"/>
    <mergeCell ref="AQ4:AR4"/>
    <mergeCell ref="AU5:AV5"/>
    <mergeCell ref="CQ5:CR5"/>
    <mergeCell ref="G6:G7"/>
    <mergeCell ref="H6:H7"/>
    <mergeCell ref="I6:I7"/>
    <mergeCell ref="J6:J7"/>
    <mergeCell ref="K6:L6"/>
    <mergeCell ref="M6:N6"/>
    <mergeCell ref="O6:P6"/>
    <mergeCell ref="Q6:R6"/>
    <mergeCell ref="S6:T6"/>
    <mergeCell ref="CE5:CF5"/>
    <mergeCell ref="CG5:CH5"/>
    <mergeCell ref="CI5:CJ5"/>
    <mergeCell ref="CK5:CL5"/>
    <mergeCell ref="CM5:CN5"/>
    <mergeCell ref="CO5:CP5"/>
    <mergeCell ref="BS5:BT5"/>
    <mergeCell ref="BU5:BV5"/>
    <mergeCell ref="AU6:AV6"/>
    <mergeCell ref="AW6:AX6"/>
    <mergeCell ref="AY6:AZ6"/>
    <mergeCell ref="BW5:BX5"/>
    <mergeCell ref="BY5:BZ5"/>
    <mergeCell ref="CA5:CB5"/>
    <mergeCell ref="CC5:CD5"/>
    <mergeCell ref="BG5:BH5"/>
    <mergeCell ref="BI5:BJ5"/>
    <mergeCell ref="BK5:BL5"/>
    <mergeCell ref="BM5:BN5"/>
    <mergeCell ref="BO5:BP5"/>
    <mergeCell ref="BQ5:BR5"/>
    <mergeCell ref="AY5:AZ5"/>
    <mergeCell ref="BA5:BB5"/>
    <mergeCell ref="BC5:BD5"/>
    <mergeCell ref="BE5:BF5"/>
    <mergeCell ref="CO4:CP4"/>
    <mergeCell ref="CQ4:CR4"/>
    <mergeCell ref="CS4:CT4"/>
    <mergeCell ref="CG4:CH4"/>
    <mergeCell ref="CI4:CJ4"/>
    <mergeCell ref="CK4:CL4"/>
    <mergeCell ref="CM4:CN4"/>
    <mergeCell ref="AY4:AZ4"/>
    <mergeCell ref="BA4:BB4"/>
    <mergeCell ref="BC4:BD4"/>
    <mergeCell ref="AC5:AD5"/>
    <mergeCell ref="AE5:AF5"/>
    <mergeCell ref="AG5:AH5"/>
    <mergeCell ref="AG4:AH4"/>
    <mergeCell ref="AI4:AJ4"/>
    <mergeCell ref="AK4:AL4"/>
    <mergeCell ref="AA4:AB4"/>
    <mergeCell ref="AC4:AD4"/>
    <mergeCell ref="AE4:AF4"/>
    <mergeCell ref="A4:A7"/>
    <mergeCell ref="B4:B7"/>
    <mergeCell ref="C4:C7"/>
    <mergeCell ref="D4:D7"/>
    <mergeCell ref="E4:E7"/>
    <mergeCell ref="F4:F7"/>
    <mergeCell ref="AW5:AX5"/>
    <mergeCell ref="CC4:CD4"/>
    <mergeCell ref="CE4:CF4"/>
    <mergeCell ref="BQ4:BR4"/>
    <mergeCell ref="BS4:BT4"/>
    <mergeCell ref="BU4:BV4"/>
    <mergeCell ref="BW4:BX4"/>
    <mergeCell ref="BY4:BZ4"/>
    <mergeCell ref="CA4:CB4"/>
    <mergeCell ref="BE4:BF4"/>
    <mergeCell ref="BG4:BH4"/>
    <mergeCell ref="BI4:BJ4"/>
    <mergeCell ref="BK4:BL4"/>
    <mergeCell ref="BM4:BN4"/>
    <mergeCell ref="BO4:BP4"/>
    <mergeCell ref="W5:X5"/>
    <mergeCell ref="Y5:Z5"/>
    <mergeCell ref="AA5:AB5"/>
    <mergeCell ref="U6:V6"/>
    <mergeCell ref="W6:X6"/>
    <mergeCell ref="Y6:Z6"/>
    <mergeCell ref="U4:V4"/>
    <mergeCell ref="W4:X4"/>
    <mergeCell ref="Y4:Z4"/>
    <mergeCell ref="G5:J5"/>
    <mergeCell ref="K5:L5"/>
    <mergeCell ref="M5:N5"/>
    <mergeCell ref="O5:P5"/>
    <mergeCell ref="Q5:R5"/>
    <mergeCell ref="S5:T5"/>
    <mergeCell ref="U5:V5"/>
    <mergeCell ref="G4:J4"/>
    <mergeCell ref="K4:L4"/>
    <mergeCell ref="M4:N4"/>
    <mergeCell ref="O4:P4"/>
    <mergeCell ref="Q4:R4"/>
    <mergeCell ref="S4:T4"/>
  </mergeCells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2018-06-28T04:24:13Z</dcterms:created>
  <dcterms:modified xsi:type="dcterms:W3CDTF">2018-07-03T00:38:42Z</dcterms:modified>
</cp:coreProperties>
</file>